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5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6.xml" ContentType="application/vnd.openxmlformats-officedocument.drawing+xml"/>
  <Override PartName="/xl/ctrlProps/ctrlProp18.xml" ContentType="application/vnd.ms-excel.controlproperties+xml"/>
  <Override PartName="/xl/drawings/drawing7.xml" ContentType="application/vnd.openxmlformats-officedocument.drawing+xml"/>
  <Override PartName="/xl/ctrlProps/ctrlProp19.xml" ContentType="application/vnd.ms-excel.controlproperties+xml"/>
  <Override PartName="/xl/drawings/drawing8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9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drawings/drawing10.xml" ContentType="application/vnd.openxmlformats-officedocument.drawing+xml"/>
  <Override PartName="/xl/ctrlProps/ctrlProp39.xml" ContentType="application/vnd.ms-excel.controlproperties+xml"/>
  <Override PartName="/xl/drawings/drawing11.xml" ContentType="application/vnd.openxmlformats-officedocument.drawing+xml"/>
  <Override PartName="/xl/ctrlProps/ctrlProp40.xml" ContentType="application/vnd.ms-excel.controlproperties+xml"/>
  <Override PartName="/xl/drawings/drawing12.xml" ContentType="application/vnd.openxmlformats-officedocument.drawing+xml"/>
  <Override PartName="/xl/ctrlProps/ctrlProp41.xml" ContentType="application/vnd.ms-excel.controlproperties+xml"/>
  <Override PartName="/xl/drawings/drawing13.xml" ContentType="application/vnd.openxmlformats-officedocument.drawing+xml"/>
  <Override PartName="/xl/ctrlProps/ctrlProp42.xml" ContentType="application/vnd.ms-excel.controlproperties+xml"/>
  <Override PartName="/xl/drawings/drawing14.xml" ContentType="application/vnd.openxmlformats-officedocument.drawing+xml"/>
  <Override PartName="/xl/ctrlProps/ctrlProp43.xml" ContentType="application/vnd.ms-excel.controlproperties+xml"/>
  <Override PartName="/xl/drawings/drawing15.xml" ContentType="application/vnd.openxmlformats-officedocument.drawing+xml"/>
  <Override PartName="/xl/ctrlProps/ctrlProp44.xml" ContentType="application/vnd.ms-excel.controlproperties+xml"/>
  <Override PartName="/xl/drawings/drawing16.xml" ContentType="application/vnd.openxmlformats-officedocument.drawing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8\TEXT\TEXT\DISK\"/>
    </mc:Choice>
  </mc:AlternateContent>
  <bookViews>
    <workbookView minimized="1" xWindow="120" yWindow="120" windowWidth="20115" windowHeight="7995" tabRatio="532" activeTab="6"/>
  </bookViews>
  <sheets>
    <sheet name="KASUS1" sheetId="39" r:id="rId1"/>
    <sheet name="KASUS2" sheetId="41" r:id="rId2"/>
    <sheet name="KASUS3" sheetId="42" r:id="rId3"/>
    <sheet name="KASUS4" sheetId="19" r:id="rId4"/>
    <sheet name="KASUS5" sheetId="43" r:id="rId5"/>
    <sheet name="KASUS6" sheetId="20" r:id="rId6"/>
    <sheet name="KASUS7" sheetId="21" r:id="rId7"/>
    <sheet name="KASUS8" sheetId="22" r:id="rId8"/>
    <sheet name="KASUS9" sheetId="23" r:id="rId9"/>
    <sheet name="KASUS10" sheetId="24" r:id="rId10"/>
    <sheet name="KASUS11" sheetId="25" r:id="rId11"/>
    <sheet name="KASUS12" sheetId="26" r:id="rId12"/>
    <sheet name="KASUS13" sheetId="27" r:id="rId13"/>
    <sheet name="KASUS14" sheetId="28" r:id="rId14"/>
    <sheet name="KASUS15" sheetId="29" r:id="rId15"/>
    <sheet name="KASUS16" sheetId="30" r:id="rId16"/>
  </sheets>
  <externalReferences>
    <externalReference r:id="rId17"/>
    <externalReference r:id="rId18"/>
    <externalReference r:id="rId19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BULAN">KASUS2!$B$6:$B$17</definedName>
    <definedName name="BULAN2">KASUS16!$G$3:$H$14</definedName>
    <definedName name="Button_15">"MAUI_MALL_MAUI_MALLARD_INPUT_List"</definedName>
    <definedName name="Button_16">"MAUI_MALL_MAUI_MALLARD_INPUT_List"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DIK">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OTA">KASUS4!$B$23:$C$27</definedName>
    <definedName name="limcount" hidden="1">3</definedName>
    <definedName name="PTN">KASUS6!$M$3:$N$17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localSheetId="1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C3" i="29" l="1"/>
  <c r="H4" i="25"/>
  <c r="H5" i="25"/>
  <c r="H3" i="25"/>
  <c r="H3" i="28"/>
  <c r="H4" i="28"/>
  <c r="H4" i="27" l="1"/>
  <c r="H5" i="27"/>
  <c r="H3" i="27"/>
  <c r="C7" i="26"/>
  <c r="C7" i="25"/>
  <c r="O14" i="22"/>
  <c r="B21" i="21"/>
  <c r="B13" i="20"/>
  <c r="B21" i="19" l="1"/>
  <c r="B5" i="42"/>
  <c r="C7" i="29"/>
  <c r="C3" i="30"/>
  <c r="C12" i="29"/>
  <c r="C7" i="28"/>
  <c r="C7" i="27"/>
  <c r="H4" i="26"/>
  <c r="O23" i="22"/>
  <c r="O22" i="22"/>
  <c r="O21" i="22"/>
  <c r="O20" i="22"/>
  <c r="O19" i="22"/>
  <c r="O18" i="22"/>
  <c r="O17" i="22"/>
  <c r="O16" i="22"/>
  <c r="O15" i="22"/>
  <c r="O24" i="22" l="1"/>
  <c r="F7" i="29"/>
  <c r="C8" i="29" s="1"/>
</calcChain>
</file>

<file path=xl/sharedStrings.xml><?xml version="1.0" encoding="utf-8"?>
<sst xmlns="http://schemas.openxmlformats.org/spreadsheetml/2006/main" count="252" uniqueCount="173">
  <si>
    <t>Tanggal</t>
  </si>
  <si>
    <t>Prosedur:</t>
  </si>
  <si>
    <t>Menempatkan Option Button</t>
  </si>
  <si>
    <t>Membuat Option Button</t>
  </si>
  <si>
    <t>- seringkali teks ditiadakan sehingga yang tersisa</t>
  </si>
  <si>
    <t>1.  Klik tombol Scroll Bar, pada bagian Form Controls</t>
  </si>
  <si>
    <t>tombol pilihan (option button)</t>
  </si>
  <si>
    <t>2.  Penunjuk mouse berubah bentuk menjadi tanda +</t>
  </si>
  <si>
    <t>3.  Tekan tombol mouse sebelah kiri dan bentuk kotak</t>
  </si>
  <si>
    <t xml:space="preserve">ke samping (hasilnya tombol posisi mendatar)                 </t>
  </si>
  <si>
    <t>1. buat dan tempatkan option button</t>
  </si>
  <si>
    <t>2. hilangkan teks dalam kotak dan atur ukuran kotak</t>
  </si>
  <si>
    <t>3. klik tombol mouse sebelah kanan di area kotak option button</t>
  </si>
  <si>
    <r>
      <t xml:space="preserve">4. tentukan hasil penempatan  dengan klik alamat sel pada field </t>
    </r>
    <r>
      <rPr>
        <u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ell link:</t>
    </r>
  </si>
  <si>
    <t>Menggeser posisi tombol Option Button</t>
  </si>
  <si>
    <t>5. klik hingga kotak periksa 3-D shading ditandai untuk menampilkan efek 3 dimensi (jika perlu)</t>
  </si>
  <si>
    <t>1.  arahkan tombol mouse ke posisi option button, klik tombol mouse sebelah kanan</t>
  </si>
  <si>
    <t>2.  geser atau gerakkan ke arah kiri, kanan, atas atau bawah dengan tanda panah</t>
  </si>
  <si>
    <t>atau, arahkan tombol mouse sebelah kiri, tahan dan geser ke posisi baru.</t>
  </si>
  <si>
    <t>&lt;&lt; cell link</t>
  </si>
  <si>
    <t>Menyalin dan menghapus Option Button</t>
  </si>
  <si>
    <t>- untuk menyalin, klik tombol mouse sebelah kanan pada option button, pilih menu Copy</t>
  </si>
  <si>
    <r>
      <t xml:space="preserve">arahkan ke posisi penempatan option button,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</si>
  <si>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- untuk menghapus, pilih option button yang akan dihapus dengan arahkan dan klik  tombol sebelah</t>
  </si>
  <si>
    <r>
      <t>kanan mouse, tekan tombol Cu</t>
    </r>
    <r>
      <rPr>
        <u/>
        <sz val="11"/>
        <color theme="1"/>
        <rFont val="Calibri"/>
        <family val="2"/>
        <scheme val="minor"/>
      </rPr>
      <t>t</t>
    </r>
  </si>
  <si>
    <t>COMBO BOX</t>
  </si>
  <si>
    <t>1.  Siapkan teks pilihan, contoh nama kota pada range N3:N17</t>
  </si>
  <si>
    <t>2.  Klik tombol Combo Box, pada bagian Form Controls</t>
  </si>
  <si>
    <t>3.  Penunjuk mouse berubah bentuk menjadi tanda +</t>
  </si>
  <si>
    <t>4.  Tekan tombol mouse sebelah kiri dan bentuk kotak</t>
  </si>
  <si>
    <t>Nama</t>
  </si>
  <si>
    <t>LIST BOX</t>
  </si>
  <si>
    <t>cell link &gt;&gt;</t>
  </si>
  <si>
    <t>CHECK BOX</t>
  </si>
  <si>
    <t>EXCEL</t>
  </si>
  <si>
    <t>WORD</t>
  </si>
  <si>
    <t>ACCESS</t>
  </si>
  <si>
    <t>No</t>
  </si>
  <si>
    <t>Jumlah</t>
  </si>
  <si>
    <t>SCROLL BAR</t>
  </si>
  <si>
    <t>Membuat Scroll Bar</t>
  </si>
  <si>
    <t>ke samping (hasilnya tombol posisi mendatar)                  atau</t>
  </si>
  <si>
    <t>ke bawah (hasilnya tombol posisi tegak)</t>
  </si>
  <si>
    <t>Menggeser posisi tombol Scroll Bar</t>
  </si>
  <si>
    <t>1.  arahkan tombol mouse ke posisi scroll bar, klik tombol mouse sebelah kanan</t>
  </si>
  <si>
    <t>Menyalin dan menghapus Scroll Bar</t>
  </si>
  <si>
    <t>- untuk menyalin, klik tombol mouse sebelah kanan pada scroll bar, pilih menu Copy</t>
  </si>
  <si>
    <r>
      <t xml:space="preserve">arahkan ke posisi penempatan scroll bar,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</si>
  <si>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- untuk menghapus, pilih scroll bar yang akan dihapus dengan arahkan dan klik  tombol sebelah</t>
  </si>
  <si>
    <t>Mengubah ukuran Scroll Bar</t>
  </si>
  <si>
    <t xml:space="preserve">arahkan mouse pada scroll bar, klik tombol sebelah kanan, geser posisi titik terluar ke bawah </t>
  </si>
  <si>
    <t>untuk memperbesar atau ke atas untuk memperkecil ukuran scroll bar</t>
  </si>
  <si>
    <t>Isian</t>
  </si>
  <si>
    <t>&lt;&lt;&lt; cell link</t>
  </si>
  <si>
    <t>ISIAN NILAI &gt; 30.000</t>
  </si>
  <si>
    <t>Minimum</t>
  </si>
  <si>
    <t>Maksimum</t>
  </si>
  <si>
    <t>Tambahan kenaikan</t>
  </si>
  <si>
    <t>Pinjaman</t>
  </si>
  <si>
    <t>hasil (cell link)</t>
  </si>
  <si>
    <t>ISIAN BILANGAN NEGATIF POSITIF</t>
  </si>
  <si>
    <t>Bilangan</t>
  </si>
  <si>
    <t>ISIAN BILANGAN PECAHAN</t>
  </si>
  <si>
    <t>ISIAN BILANGAN FORMAT PERSENTASE</t>
  </si>
  <si>
    <t>Bunga</t>
  </si>
  <si>
    <t>ISIAN TANGGAL</t>
  </si>
  <si>
    <r>
      <t>NILAI</t>
    </r>
    <r>
      <rPr>
        <b/>
        <i/>
        <sz val="11"/>
        <color rgb="FFFF0000"/>
        <rFont val="Calibri"/>
        <family val="2"/>
        <scheme val="minor"/>
      </rPr>
      <t xml:space="preserve"> --&gt;&gt;</t>
    </r>
  </si>
  <si>
    <t>Bantuan</t>
  </si>
  <si>
    <r>
      <t xml:space="preserve">2. Ketik referensi sel </t>
    </r>
    <r>
      <rPr>
        <b/>
        <sz val="11"/>
        <color rgb="FFFF0000"/>
        <rFont val="Calibri"/>
        <family val="2"/>
        <scheme val="minor"/>
      </rPr>
      <t>=C11</t>
    </r>
    <r>
      <rPr>
        <sz val="11"/>
        <color theme="1"/>
        <rFont val="Calibri"/>
        <family val="2"/>
        <charset val="1"/>
        <scheme val="minor"/>
      </rPr>
      <t xml:space="preserve"> pada alamat sel C12</t>
    </r>
  </si>
  <si>
    <r>
      <t>3. A.  Tempatkan penunjuk sel pada alamat sel</t>
    </r>
    <r>
      <rPr>
        <sz val="11"/>
        <color rgb="FFFF0000"/>
        <rFont val="Calibri"/>
        <family val="2"/>
        <scheme val="minor"/>
      </rPr>
      <t xml:space="preserve"> C12</t>
    </r>
  </si>
  <si>
    <r>
      <t xml:space="preserve">  B.  Tekan tombol mouse sebelah </t>
    </r>
    <r>
      <rPr>
        <i/>
        <sz val="11"/>
        <color rgb="FFFF0000"/>
        <rFont val="Calibri"/>
        <family val="2"/>
        <scheme val="minor"/>
      </rPr>
      <t>kanan</t>
    </r>
    <r>
      <rPr>
        <sz val="11"/>
        <color theme="1"/>
        <rFont val="Calibri"/>
        <family val="2"/>
        <charset val="1"/>
        <scheme val="minor"/>
      </rPr>
      <t xml:space="preserve"> dan pilih</t>
    </r>
  </si>
  <si>
    <r>
      <t xml:space="preserve">menu </t>
    </r>
    <r>
      <rPr>
        <b/>
        <u/>
        <sz val="11"/>
        <color rgb="FFFF0000"/>
        <rFont val="Calibri"/>
        <family val="2"/>
        <scheme val="minor"/>
      </rPr>
      <t>F</t>
    </r>
    <r>
      <rPr>
        <b/>
        <sz val="11"/>
        <color rgb="FFFF0000"/>
        <rFont val="Calibri"/>
        <family val="2"/>
        <scheme val="minor"/>
      </rPr>
      <t>ormat Cells</t>
    </r>
    <r>
      <rPr>
        <sz val="11"/>
        <color theme="1"/>
        <rFont val="Calibri"/>
        <family val="2"/>
        <charset val="1"/>
        <scheme val="minor"/>
      </rPr>
      <t xml:space="preserve">, pilih </t>
    </r>
    <r>
      <rPr>
        <b/>
        <sz val="11"/>
        <color rgb="FFFF0000"/>
        <rFont val="Calibri"/>
        <family val="2"/>
        <scheme val="minor"/>
      </rPr>
      <t>Number</t>
    </r>
    <r>
      <rPr>
        <sz val="11"/>
        <color theme="1"/>
        <rFont val="Calibri"/>
        <family val="2"/>
        <charset val="1"/>
        <scheme val="minor"/>
      </rPr>
      <t xml:space="preserve"> dalam bagian </t>
    </r>
    <r>
      <rPr>
        <i/>
        <u/>
        <sz val="11"/>
        <color rgb="FF0000FF"/>
        <rFont val="Calibri"/>
        <family val="2"/>
        <scheme val="minor"/>
      </rPr>
      <t>C</t>
    </r>
    <r>
      <rPr>
        <i/>
        <sz val="11"/>
        <color rgb="FF0000FF"/>
        <rFont val="Calibri"/>
        <family val="2"/>
        <scheme val="minor"/>
      </rPr>
      <t>ategory:</t>
    </r>
  </si>
  <si>
    <r>
      <t>yang terdapat dalam tab</t>
    </r>
    <r>
      <rPr>
        <b/>
        <sz val="11"/>
        <color rgb="FF0000FF"/>
        <rFont val="Calibri"/>
        <family val="2"/>
        <scheme val="minor"/>
      </rPr>
      <t xml:space="preserve"> Number</t>
    </r>
  </si>
  <si>
    <r>
      <t xml:space="preserve">Excel akan menampilkan </t>
    </r>
    <r>
      <rPr>
        <b/>
        <sz val="11"/>
        <color rgb="FF0000FF"/>
        <rFont val="Calibri"/>
        <family val="2"/>
        <scheme val="minor"/>
      </rPr>
      <t>nilai</t>
    </r>
    <r>
      <rPr>
        <sz val="11"/>
        <color theme="1"/>
        <rFont val="Calibri"/>
        <family val="2"/>
        <charset val="1"/>
        <scheme val="minor"/>
      </rPr>
      <t xml:space="preserve"> dari isian tanggal tersebut</t>
    </r>
  </si>
  <si>
    <t>ISIAN BULAN</t>
  </si>
  <si>
    <t>Bulan</t>
  </si>
  <si>
    <t>Januari</t>
  </si>
  <si>
    <t>Februari</t>
  </si>
  <si>
    <t>Maret</t>
  </si>
  <si>
    <t>=VLOOKUP(E3;BULAN;2)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</si>
  <si>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</si>
  <si>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</si>
  <si>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</si>
  <si>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</si>
  <si>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</si>
  <si>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</si>
  <si>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</si>
  <si>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</si>
  <si>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</si>
  <si>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r>
      <t xml:space="preserve">nama range </t>
    </r>
    <r>
      <rPr>
        <b/>
        <sz val="11"/>
        <color rgb="FFFF0000"/>
        <rFont val="Calibri"/>
        <family val="2"/>
        <scheme val="minor"/>
      </rPr>
      <t>BULAN2</t>
    </r>
  </si>
  <si>
    <t>Pilihan:</t>
  </si>
  <si>
    <t>TIKET PERJALANAN KERETA EKSEKUTIF</t>
  </si>
  <si>
    <t>Tujuan</t>
  </si>
  <si>
    <t>Penumpang</t>
  </si>
  <si>
    <t>Biaya</t>
  </si>
  <si>
    <t>Bandung</t>
  </si>
  <si>
    <t>Cirebon</t>
  </si>
  <si>
    <t>Tegal</t>
  </si>
  <si>
    <t>Semarang</t>
  </si>
  <si>
    <t>Purwokerto</t>
  </si>
  <si>
    <t>Pekalongan</t>
  </si>
  <si>
    <t>Surabaya</t>
  </si>
  <si>
    <t>Jogjakarta</t>
  </si>
  <si>
    <t>Solo</t>
  </si>
  <si>
    <t>Cepu</t>
  </si>
  <si>
    <r>
      <t xml:space="preserve">ISIAN NILAI </t>
    </r>
    <r>
      <rPr>
        <b/>
        <sz val="14"/>
        <color rgb="FF0000FF"/>
        <rFont val="Bodoni MT"/>
        <family val="1"/>
      </rPr>
      <t>≤</t>
    </r>
    <r>
      <rPr>
        <b/>
        <sz val="14"/>
        <color rgb="FF0000FF"/>
        <rFont val="Calibri"/>
        <family val="2"/>
        <scheme val="minor"/>
      </rPr>
      <t xml:space="preserve"> 30.000</t>
    </r>
  </si>
  <si>
    <r>
      <t>hasil (</t>
    </r>
    <r>
      <rPr>
        <i/>
        <sz val="11"/>
        <color rgb="FFFF0000"/>
        <rFont val="Calibri"/>
        <family val="2"/>
        <scheme val="minor"/>
      </rPr>
      <t>cell link</t>
    </r>
    <r>
      <rPr>
        <sz val="11"/>
        <color theme="1"/>
        <rFont val="Calibri"/>
        <family val="2"/>
        <charset val="1"/>
        <scheme val="minor"/>
      </rPr>
      <t>)</t>
    </r>
  </si>
  <si>
    <t>DATA VALIDATION</t>
  </si>
  <si>
    <t>- membuat pilihan bulan</t>
  </si>
  <si>
    <t>Sumber data</t>
  </si>
  <si>
    <t>November</t>
  </si>
  <si>
    <t xml:space="preserve">Pilih Nama Bulan </t>
  </si>
  <si>
    <t>nama range B6:B17 BULAN</t>
  </si>
  <si>
    <t>Tanggal awal</t>
  </si>
  <si>
    <t>Tanggal akhir</t>
  </si>
  <si>
    <t>- membuat batasan isian, pesan masukan, dan peringatan</t>
  </si>
  <si>
    <t>Kantor Cabang</t>
  </si>
  <si>
    <t>Jakarta Kota</t>
  </si>
  <si>
    <t>Bogor</t>
  </si>
  <si>
    <t>nama range KOTA</t>
  </si>
  <si>
    <t>OPTION BUTTON</t>
  </si>
  <si>
    <t>=VLOOKUP(E15;KOTA;2)</t>
  </si>
  <si>
    <t>OPTION BUTTON - GROUP</t>
  </si>
  <si>
    <t>- membuat kelompok tombol pilihan</t>
  </si>
  <si>
    <t>Pertanyaan</t>
  </si>
  <si>
    <t>Jawaban</t>
  </si>
  <si>
    <t>Apakah Anda setuju program aplikasi Excel mudah dioperasikan?</t>
  </si>
  <si>
    <t>Apakah Anda setuju Excel merupakan program aplikasi yang banyak dipakai di dunia kerja?</t>
  </si>
  <si>
    <t>Apakah Anda setuju bahwa program aplikasi Excel pasti membantu dalam memecahkan kasus bisnis?</t>
  </si>
  <si>
    <t xml:space="preserve">     Ya       Tidak</t>
  </si>
  <si>
    <t>Universitas Indonesia</t>
  </si>
  <si>
    <t>Universitas Negeri Jakarta</t>
  </si>
  <si>
    <t>Politeknik Negeri Jakarta</t>
  </si>
  <si>
    <t>Institut Pertanian Bogor</t>
  </si>
  <si>
    <t xml:space="preserve">Universitas Padjadjaran </t>
  </si>
  <si>
    <t>Universitas Negeri Semarang</t>
  </si>
  <si>
    <t>Universitas Diponegoro</t>
  </si>
  <si>
    <t>Universitas Gadjah Mada</t>
  </si>
  <si>
    <t>Universitas Negeri Yogyakarta</t>
  </si>
  <si>
    <t>Universitas Airlangga</t>
  </si>
  <si>
    <t>Universitas Brawijaya</t>
  </si>
  <si>
    <t>Universitas Cendrawasih</t>
  </si>
  <si>
    <t>Universitas Sumatera Utara</t>
  </si>
  <si>
    <t>Universitas Udayana</t>
  </si>
  <si>
    <t>Univeristas Andalas</t>
  </si>
  <si>
    <t>Pilihan PT</t>
  </si>
  <si>
    <t>="namaku "&amp;C10&amp;" pilihan PTN: "&amp;VLOOKUP(E11;PTN;2)</t>
  </si>
  <si>
    <t>Teks Pilihan diberi nama range PTN</t>
  </si>
  <si>
    <t>Alumni</t>
  </si>
  <si>
    <t>Jodhi Hermawan</t>
  </si>
  <si>
    <t xml:space="preserve">- posisi </t>
  </si>
  <si>
    <t>="namaku "&amp;C12&amp;" alumni dari "&amp;VLOOKUP(C19;PTN;2)</t>
  </si>
  <si>
    <t>posisi</t>
  </si>
  <si>
    <t>=IF(Q14=TRUE;M14*N14;0)</t>
  </si>
  <si>
    <r>
      <t>hasil (</t>
    </r>
    <r>
      <rPr>
        <i/>
        <sz val="11"/>
        <color theme="1"/>
        <rFont val="Calibri"/>
        <family val="2"/>
        <scheme val="minor"/>
      </rPr>
      <t>cell link</t>
    </r>
    <r>
      <rPr>
        <sz val="11"/>
        <color theme="1"/>
        <rFont val="Calibri"/>
        <family val="2"/>
        <charset val="1"/>
        <scheme val="minor"/>
      </rPr>
      <t>)</t>
    </r>
  </si>
  <si>
    <t>&lt;&lt; rumus bantuan =C3*10000</t>
  </si>
  <si>
    <t>&lt;&lt; rumus bantuan =C5*10000</t>
  </si>
  <si>
    <t>&lt;&lt; rumus bantuan =C4*10000</t>
  </si>
  <si>
    <t>&lt;&lt; rumus bantuan =C3/10000</t>
  </si>
  <si>
    <t>&lt;&lt; rumus bantuan =C4/10000</t>
  </si>
  <si>
    <t>&lt;&lt; rumus bantuan =C5/10000</t>
  </si>
  <si>
    <t>&lt;&lt; selalu 0</t>
  </si>
  <si>
    <t>&lt;&lt; referensi sel =C5</t>
  </si>
  <si>
    <t>&lt;&lt; rumus bantuan =-C3+C4</t>
  </si>
  <si>
    <t>&lt;&lt; rumus bantuan =C3*100</t>
  </si>
  <si>
    <t>&lt;&lt; rumus bantuan =C4*100</t>
  </si>
  <si>
    <t>&lt;&lt; rumus bantuan =C5*100</t>
  </si>
  <si>
    <r>
      <t xml:space="preserve">1. Isi </t>
    </r>
    <r>
      <rPr>
        <b/>
        <sz val="11"/>
        <color rgb="FFFF0000"/>
        <rFont val="Calibri"/>
        <family val="2"/>
        <scheme val="minor"/>
      </rPr>
      <t>tanggal</t>
    </r>
    <r>
      <rPr>
        <sz val="11"/>
        <color theme="1"/>
        <rFont val="Calibri"/>
        <family val="2"/>
        <charset val="1"/>
        <scheme val="minor"/>
      </rPr>
      <t xml:space="preserve"> sebelum yang tanggal dikehendaki pada alamat sel </t>
    </r>
    <r>
      <rPr>
        <b/>
        <sz val="11"/>
        <color rgb="FFFF0000"/>
        <rFont val="Calibri"/>
        <family val="2"/>
        <scheme val="minor"/>
      </rPr>
      <t>C11</t>
    </r>
  </si>
  <si>
    <t>=E3+C11</t>
  </si>
  <si>
    <t>Nilai</t>
  </si>
  <si>
    <t>Ya</t>
  </si>
  <si>
    <t>Tidak</t>
  </si>
  <si>
    <t>M. Faris Alan Pratama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</si>
</sst>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3" formatCode="_(* #,##0.00_);_(* \(#,##0.00\);_(* &quot;-&quot;??_);_(@_)"/>
    <numFmt numFmtId="164" formatCode="[$-421]dd\ mmmm\ yyyy;@"/>
    <numFmt numFmtId="165" formatCode="mmmm"/>
    <numFmt numFmtId="166" formatCode="&quot;$&quot;#,##0"/>
    <numFmt numFmtId="167" formatCode="&quot;$&quot;#,##0.00_);[Red]\(&quot;$&quot;#,##0.00\)"/>
    <numFmt numFmtId="168" formatCode="0.00000%"/>
    <numFmt numFmtId="169" formatCode="0.0%"/>
    <numFmt numFmtId="170" formatCode="_-* #,##0_-;\-* #,##0_-;_-* &quot;-&quot;_-;_-@_-"/>
    <numFmt numFmtId="171" formatCode="_-* #,##0.00_-;\-* #,##0.00_-;_-* &quot;-&quot;??_-;_-@_-"/>
    <numFmt numFmtId="172" formatCode="_-&quot;£&quot;* #,##0_-;\-&quot;£&quot;* #,##0_-;_-&quot;£&quot;* &quot;-&quot;_-;_-@_-"/>
    <numFmt numFmtId="173" formatCode="_-&quot;£&quot;* #,##0.00_-;\-&quot;£&quot;* #,##0.00_-;_-&quot;£&quot;* &quot;-&quot;??_-;_-@_-"/>
  </numFmts>
  <fonts count="40" x14ac:knownFonts="1">
    <font>
      <sz val="11"/>
      <color theme="1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rgb="FF0000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2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i/>
      <u/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0"/>
      <name val="Arial"/>
      <family val="2"/>
    </font>
    <font>
      <b/>
      <sz val="11"/>
      <color indexed="12"/>
      <name val="Arial"/>
      <family val="2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i/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00FF"/>
      <name val="Bodoni MT"/>
      <family val="1"/>
    </font>
    <font>
      <sz val="8"/>
      <color rgb="FF000000"/>
      <name val="Tahoma"/>
      <family val="2"/>
    </font>
    <font>
      <sz val="11"/>
      <color theme="0"/>
      <name val="Calibri"/>
      <family val="2"/>
      <charset val="1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71">
    <xf numFmtId="0" fontId="0" fillId="0" borderId="0"/>
    <xf numFmtId="41" fontId="5" fillId="0" borderId="0" applyFont="0" applyFill="0" applyBorder="0" applyAlignment="0" applyProtection="0"/>
    <xf numFmtId="0" fontId="9" fillId="0" borderId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2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1" fillId="11" borderId="0" applyNumberFormat="0" applyBorder="0" applyAlignment="0" applyProtection="0"/>
    <xf numFmtId="0" fontId="11" fillId="19" borderId="0" applyNumberFormat="0" applyBorder="0" applyAlignment="0" applyProtection="0"/>
    <xf numFmtId="0" fontId="2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21" fillId="29" borderId="0" applyNumberFormat="0" applyBorder="0" applyAlignment="0" applyProtection="0"/>
    <xf numFmtId="41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0" fillId="0" borderId="0">
      <alignment horizontal="left" vertical="center" indent="1"/>
    </xf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70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8" borderId="6" applyNumberFormat="0" applyAlignment="0" applyProtection="0"/>
    <xf numFmtId="0" fontId="29" fillId="0" borderId="0"/>
    <xf numFmtId="0" fontId="11" fillId="0" borderId="0"/>
    <xf numFmtId="0" fontId="29" fillId="0" borderId="0"/>
    <xf numFmtId="0" fontId="11" fillId="0" borderId="0"/>
    <xf numFmtId="0" fontId="29" fillId="0" borderId="0"/>
    <xf numFmtId="0" fontId="5" fillId="0" borderId="0"/>
    <xf numFmtId="9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9" fillId="33" borderId="0"/>
    <xf numFmtId="16" fontId="34" fillId="0" borderId="0" applyNumberFormat="0" applyFont="0" applyFill="0" applyBorder="0">
      <alignment horizontal="left"/>
    </xf>
    <xf numFmtId="172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5" fillId="0" borderId="0"/>
  </cellStyleXfs>
  <cellXfs count="1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indent="1"/>
    </xf>
    <xf numFmtId="0" fontId="0" fillId="6" borderId="0" xfId="0" applyFill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quotePrefix="1" applyAlignment="1">
      <alignment horizontal="left" vertical="center" indent="1"/>
    </xf>
    <xf numFmtId="0" fontId="6" fillId="0" borderId="0" xfId="0" applyFont="1" applyAlignment="1">
      <alignment vertical="center"/>
    </xf>
    <xf numFmtId="0" fontId="2" fillId="3" borderId="0" xfId="0" applyFont="1" applyFill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0" fillId="6" borderId="0" xfId="0" applyFill="1" applyAlignment="1">
      <alignment horizontal="left" vertical="center" indent="1"/>
    </xf>
    <xf numFmtId="0" fontId="0" fillId="5" borderId="0" xfId="0" applyFill="1" applyAlignment="1">
      <alignment vertical="center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 indent="2"/>
    </xf>
    <xf numFmtId="0" fontId="2" fillId="3" borderId="0" xfId="0" applyFont="1" applyFill="1" applyAlignment="1">
      <alignment horizontal="left" vertical="center" indent="4"/>
    </xf>
    <xf numFmtId="0" fontId="2" fillId="3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left" vertical="center" indent="2"/>
    </xf>
    <xf numFmtId="0" fontId="11" fillId="0" borderId="0" xfId="0" applyFont="1" applyAlignment="1">
      <alignment horizontal="left" vertical="center"/>
    </xf>
    <xf numFmtId="0" fontId="11" fillId="3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37" fontId="0" fillId="0" borderId="0" xfId="0" applyNumberFormat="1" applyAlignment="1">
      <alignment horizontal="right" vertical="center" indent="1"/>
    </xf>
    <xf numFmtId="37" fontId="0" fillId="0" borderId="0" xfId="0" applyNumberFormat="1" applyAlignment="1">
      <alignment vertical="center"/>
    </xf>
    <xf numFmtId="37" fontId="11" fillId="5" borderId="1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indent="1"/>
    </xf>
    <xf numFmtId="1" fontId="23" fillId="0" borderId="0" xfId="1" applyNumberFormat="1" applyFont="1" applyAlignment="1">
      <alignment horizontal="center" vertical="center"/>
    </xf>
    <xf numFmtId="14" fontId="0" fillId="0" borderId="0" xfId="0" applyNumberFormat="1" applyAlignment="1">
      <alignment vertical="center"/>
    </xf>
    <xf numFmtId="41" fontId="0" fillId="0" borderId="0" xfId="1" applyFont="1" applyAlignment="1">
      <alignment vertical="center"/>
    </xf>
    <xf numFmtId="0" fontId="0" fillId="7" borderId="0" xfId="0" applyFill="1" applyAlignment="1">
      <alignment horizontal="center" vertical="center"/>
    </xf>
    <xf numFmtId="0" fontId="4" fillId="0" borderId="0" xfId="0" quotePrefix="1" applyFont="1" applyAlignment="1">
      <alignment vertical="center"/>
    </xf>
    <xf numFmtId="0" fontId="35" fillId="0" borderId="0" xfId="0" applyFont="1" applyAlignment="1">
      <alignment horizontal="left" vertical="center" indent="4"/>
    </xf>
    <xf numFmtId="0" fontId="11" fillId="6" borderId="0" xfId="0" applyFont="1" applyFill="1" applyAlignment="1">
      <alignment horizontal="center" vertical="center"/>
    </xf>
    <xf numFmtId="0" fontId="11" fillId="5" borderId="1" xfId="0" applyFont="1" applyFill="1" applyBorder="1" applyAlignment="1">
      <alignment horizontal="left" vertical="center" indent="1"/>
    </xf>
    <xf numFmtId="0" fontId="11" fillId="0" borderId="0" xfId="0" applyFont="1" applyAlignment="1"/>
    <xf numFmtId="0" fontId="11" fillId="10" borderId="7" xfId="0" applyFont="1" applyFill="1" applyBorder="1" applyAlignment="1">
      <alignment horizontal="right" vertical="center" indent="1"/>
    </xf>
    <xf numFmtId="0" fontId="11" fillId="2" borderId="8" xfId="0" applyFont="1" applyFill="1" applyBorder="1" applyAlignment="1">
      <alignment horizontal="left" vertical="center" indent="3"/>
    </xf>
    <xf numFmtId="37" fontId="11" fillId="10" borderId="8" xfId="0" applyNumberFormat="1" applyFont="1" applyFill="1" applyBorder="1" applyAlignment="1">
      <alignment horizontal="right" vertical="center" indent="2"/>
    </xf>
    <xf numFmtId="37" fontId="11" fillId="2" borderId="8" xfId="0" applyNumberFormat="1" applyFont="1" applyFill="1" applyBorder="1" applyAlignment="1">
      <alignment vertical="center"/>
    </xf>
    <xf numFmtId="0" fontId="11" fillId="10" borderId="0" xfId="0" applyFont="1" applyFill="1" applyBorder="1" applyAlignment="1">
      <alignment horizontal="right" vertical="center" indent="1"/>
    </xf>
    <xf numFmtId="0" fontId="11" fillId="2" borderId="4" xfId="0" applyFont="1" applyFill="1" applyBorder="1" applyAlignment="1">
      <alignment horizontal="left" vertical="center" indent="3"/>
    </xf>
    <xf numFmtId="37" fontId="11" fillId="10" borderId="4" xfId="0" applyNumberFormat="1" applyFont="1" applyFill="1" applyBorder="1" applyAlignment="1">
      <alignment horizontal="right" vertical="center" indent="2"/>
    </xf>
    <xf numFmtId="37" fontId="11" fillId="2" borderId="4" xfId="0" applyNumberFormat="1" applyFont="1" applyFill="1" applyBorder="1" applyAlignment="1">
      <alignment vertical="center"/>
    </xf>
    <xf numFmtId="37" fontId="11" fillId="10" borderId="0" xfId="0" applyNumberFormat="1" applyFont="1" applyFill="1" applyBorder="1" applyAlignment="1">
      <alignment vertical="center"/>
    </xf>
    <xf numFmtId="0" fontId="11" fillId="10" borderId="2" xfId="0" applyFont="1" applyFill="1" applyBorder="1" applyAlignment="1">
      <alignment horizontal="right" vertical="center" indent="1"/>
    </xf>
    <xf numFmtId="0" fontId="11" fillId="2" borderId="5" xfId="0" applyFont="1" applyFill="1" applyBorder="1" applyAlignment="1">
      <alignment horizontal="left" vertical="center" indent="3"/>
    </xf>
    <xf numFmtId="37" fontId="11" fillId="10" borderId="5" xfId="0" applyNumberFormat="1" applyFont="1" applyFill="1" applyBorder="1" applyAlignment="1">
      <alignment horizontal="right" vertical="center" indent="2"/>
    </xf>
    <xf numFmtId="37" fontId="11" fillId="2" borderId="5" xfId="0" applyNumberFormat="1" applyFont="1" applyFill="1" applyBorder="1" applyAlignment="1">
      <alignment vertical="center"/>
    </xf>
    <xf numFmtId="37" fontId="11" fillId="10" borderId="2" xfId="0" applyNumberFormat="1" applyFont="1" applyFill="1" applyBorder="1" applyAlignment="1">
      <alignment vertical="center"/>
    </xf>
    <xf numFmtId="0" fontId="10" fillId="0" borderId="0" xfId="0" applyFont="1" applyAlignment="1"/>
    <xf numFmtId="0" fontId="4" fillId="0" borderId="0" xfId="0" applyFont="1" applyFill="1" applyAlignment="1">
      <alignment vertical="center"/>
    </xf>
    <xf numFmtId="37" fontId="36" fillId="34" borderId="9" xfId="0" applyNumberFormat="1" applyFont="1" applyFill="1" applyBorder="1" applyAlignment="1">
      <alignment vertical="center"/>
    </xf>
    <xf numFmtId="37" fontId="11" fillId="10" borderId="7" xfId="0" quotePrefix="1" applyNumberFormat="1" applyFont="1" applyFill="1" applyBorder="1" applyAlignment="1">
      <alignment vertical="center"/>
    </xf>
    <xf numFmtId="0" fontId="8" fillId="6" borderId="0" xfId="0" applyFont="1" applyFill="1" applyAlignment="1">
      <alignment horizontal="center" vertical="center"/>
    </xf>
    <xf numFmtId="37" fontId="0" fillId="5" borderId="1" xfId="0" applyNumberFormat="1" applyFill="1" applyBorder="1" applyAlignment="1">
      <alignment vertical="center"/>
    </xf>
    <xf numFmtId="3" fontId="0" fillId="5" borderId="1" xfId="0" applyNumberFormat="1" applyFill="1" applyBorder="1" applyAlignment="1">
      <alignment horizontal="right" vertical="center" indent="2"/>
    </xf>
    <xf numFmtId="3" fontId="11" fillId="5" borderId="1" xfId="0" applyNumberFormat="1" applyFont="1" applyFill="1" applyBorder="1" applyAlignment="1">
      <alignment horizontal="right" vertical="center" indent="1"/>
    </xf>
    <xf numFmtId="39" fontId="0" fillId="5" borderId="1" xfId="0" applyNumberFormat="1" applyFill="1" applyBorder="1" applyAlignment="1">
      <alignment vertical="center"/>
    </xf>
    <xf numFmtId="39" fontId="11" fillId="5" borderId="1" xfId="0" applyNumberFormat="1" applyFont="1" applyFill="1" applyBorder="1" applyAlignment="1">
      <alignment vertical="center"/>
    </xf>
    <xf numFmtId="10" fontId="0" fillId="6" borderId="1" xfId="0" applyNumberFormat="1" applyFill="1" applyBorder="1" applyAlignment="1">
      <alignment horizontal="right" vertical="center" indent="1"/>
    </xf>
    <xf numFmtId="10" fontId="3" fillId="6" borderId="1" xfId="0" applyNumberFormat="1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left" vertical="center" indent="1"/>
    </xf>
    <xf numFmtId="0" fontId="0" fillId="6" borderId="0" xfId="0" applyFill="1" applyAlignment="1">
      <alignment horizontal="left" vertical="center" indent="4"/>
    </xf>
    <xf numFmtId="0" fontId="6" fillId="0" borderId="1" xfId="0" applyFont="1" applyBorder="1" applyAlignment="1">
      <alignment vertical="center"/>
    </xf>
    <xf numFmtId="0" fontId="22" fillId="0" borderId="0" xfId="0" applyFont="1" applyAlignment="1">
      <alignment horizontal="right" vertical="center" indent="1"/>
    </xf>
    <xf numFmtId="0" fontId="0" fillId="5" borderId="0" xfId="0" applyFill="1" applyAlignment="1">
      <alignment horizontal="center" vertical="center"/>
    </xf>
    <xf numFmtId="165" fontId="11" fillId="6" borderId="0" xfId="0" quotePrefix="1" applyNumberFormat="1" applyFont="1" applyFill="1" applyAlignment="1">
      <alignment horizontal="left" vertical="center" indent="1"/>
    </xf>
    <xf numFmtId="0" fontId="2" fillId="4" borderId="0" xfId="0" applyFont="1" applyFill="1" applyAlignment="1">
      <alignment horizontal="center" vertical="center"/>
    </xf>
    <xf numFmtId="0" fontId="2" fillId="35" borderId="0" xfId="0" applyFont="1" applyFill="1" applyAlignment="1">
      <alignment vertical="center"/>
    </xf>
    <xf numFmtId="14" fontId="0" fillId="7" borderId="1" xfId="0" applyNumberFormat="1" applyFill="1" applyBorder="1" applyAlignment="1">
      <alignment horizontal="center" vertical="center"/>
    </xf>
    <xf numFmtId="0" fontId="2" fillId="36" borderId="0" xfId="0" applyFont="1" applyFill="1" applyAlignment="1">
      <alignment horizontal="center" vertical="center"/>
    </xf>
    <xf numFmtId="0" fontId="2" fillId="36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indent="3"/>
    </xf>
    <xf numFmtId="0" fontId="2" fillId="35" borderId="0" xfId="0" applyFont="1" applyFill="1" applyAlignment="1">
      <alignment horizontal="left" vertical="center" indent="1"/>
    </xf>
    <xf numFmtId="0" fontId="2" fillId="36" borderId="0" xfId="0" applyFont="1" applyFill="1" applyBorder="1" applyAlignment="1">
      <alignment horizontal="left" vertical="center" indent="1"/>
    </xf>
    <xf numFmtId="0" fontId="2" fillId="35" borderId="4" xfId="0" applyFont="1" applyFill="1" applyBorder="1" applyAlignment="1">
      <alignment horizontal="left" vertical="center" indent="1"/>
    </xf>
    <xf numFmtId="0" fontId="21" fillId="35" borderId="4" xfId="0" applyFont="1" applyFill="1" applyBorder="1" applyAlignment="1">
      <alignment vertical="center"/>
    </xf>
    <xf numFmtId="0" fontId="11" fillId="35" borderId="4" xfId="0" applyFont="1" applyFill="1" applyBorder="1" applyAlignment="1">
      <alignment vertical="center"/>
    </xf>
    <xf numFmtId="0" fontId="15" fillId="0" borderId="0" xfId="0" quotePrefix="1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right" vertical="center"/>
    </xf>
    <xf numFmtId="0" fontId="2" fillId="35" borderId="0" xfId="0" applyFont="1" applyFill="1" applyAlignment="1">
      <alignment horizontal="left" vertical="center" indent="3"/>
    </xf>
    <xf numFmtId="0" fontId="2" fillId="35" borderId="0" xfId="0" applyFont="1" applyFill="1" applyAlignment="1">
      <alignment horizontal="center" vertical="center"/>
    </xf>
    <xf numFmtId="0" fontId="2" fillId="35" borderId="4" xfId="0" applyFont="1" applyFill="1" applyBorder="1" applyAlignment="1">
      <alignment horizontal="center" vertical="center"/>
    </xf>
    <xf numFmtId="0" fontId="11" fillId="35" borderId="0" xfId="0" applyFont="1" applyFill="1" applyAlignment="1"/>
    <xf numFmtId="37" fontId="11" fillId="35" borderId="0" xfId="0" applyNumberFormat="1" applyFont="1" applyFill="1" applyAlignment="1"/>
    <xf numFmtId="0" fontId="7" fillId="35" borderId="0" xfId="0" applyFont="1" applyFill="1" applyAlignment="1">
      <alignment horizontal="left" vertical="center" indent="1"/>
    </xf>
    <xf numFmtId="37" fontId="0" fillId="0" borderId="0" xfId="0" quotePrefix="1" applyNumberFormat="1" applyAlignment="1">
      <alignment horizontal="right" vertical="center" indent="1"/>
    </xf>
    <xf numFmtId="37" fontId="17" fillId="0" borderId="0" xfId="0" applyNumberFormat="1" applyFont="1" applyAlignment="1">
      <alignment horizontal="right" vertical="center" indent="1"/>
    </xf>
    <xf numFmtId="37" fontId="17" fillId="0" borderId="0" xfId="0" applyNumberFormat="1" applyFont="1" applyAlignment="1">
      <alignment horizontal="right" vertical="center"/>
    </xf>
    <xf numFmtId="37" fontId="17" fillId="0" borderId="0" xfId="0" quotePrefix="1" applyNumberFormat="1" applyFont="1" applyAlignment="1">
      <alignment horizontal="right" vertical="center"/>
    </xf>
    <xf numFmtId="164" fontId="13" fillId="5" borderId="0" xfId="0" applyNumberFormat="1" applyFont="1" applyFill="1" applyAlignment="1">
      <alignment horizontal="left" vertical="center" indent="1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4" fontId="2" fillId="35" borderId="0" xfId="0" applyNumberFormat="1" applyFont="1" applyFill="1" applyAlignment="1">
      <alignment horizontal="center" vertical="center"/>
    </xf>
    <xf numFmtId="37" fontId="16" fillId="5" borderId="0" xfId="0" applyNumberFormat="1" applyFont="1" applyFill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9" fillId="37" borderId="0" xfId="0" applyFont="1" applyFill="1" applyAlignment="1">
      <alignment horizontal="left" vertical="center" indent="1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9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8" xfId="0" applyFill="1" applyBorder="1" applyAlignment="1">
      <alignment horizontal="left" vertical="center" wrapText="1" indent="1"/>
    </xf>
    <xf numFmtId="0" fontId="0" fillId="5" borderId="4" xfId="0" applyFill="1" applyBorder="1" applyAlignment="1">
      <alignment horizontal="left" vertical="center" wrapText="1" indent="1"/>
    </xf>
    <xf numFmtId="0" fontId="0" fillId="5" borderId="5" xfId="0" applyFill="1" applyBorder="1" applyAlignment="1">
      <alignment horizontal="left" vertical="center" wrapText="1" indent="1"/>
    </xf>
    <xf numFmtId="0" fontId="11" fillId="5" borderId="0" xfId="0" applyFont="1" applyFill="1" applyAlignment="1">
      <alignment horizontal="left" vertical="center" indent="1"/>
    </xf>
    <xf numFmtId="0" fontId="2" fillId="4" borderId="0" xfId="0" quotePrefix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7" fillId="5" borderId="0" xfId="0" quotePrefix="1" applyFont="1" applyFill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1" fillId="36" borderId="0" xfId="0" quotePrefix="1" applyFont="1" applyFill="1" applyAlignment="1">
      <alignment horizontal="center" vertical="center" wrapText="1"/>
    </xf>
    <xf numFmtId="0" fontId="21" fillId="36" borderId="0" xfId="0" applyFont="1" applyFill="1" applyAlignment="1">
      <alignment horizontal="center" vertical="center" wrapText="1"/>
    </xf>
    <xf numFmtId="0" fontId="11" fillId="5" borderId="1" xfId="0" quotePrefix="1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4" fillId="6" borderId="0" xfId="0" applyFont="1" applyFill="1" applyAlignment="1">
      <alignment horizontal="left" vertical="center" wrapText="1" indent="1"/>
    </xf>
    <xf numFmtId="0" fontId="0" fillId="0" borderId="0" xfId="0" applyAlignment="1">
      <alignment horizontal="center" vertical="center"/>
    </xf>
  </cellXfs>
  <cellStyles count="71">
    <cellStyle name="20% - Accent3 2" xfId="3"/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Comma [0]" xfId="1" builtinId="6"/>
    <cellStyle name="Comma [0] 2" xfId="23"/>
    <cellStyle name="Comma 2" xfId="24"/>
    <cellStyle name="Comma 3" xfId="25"/>
    <cellStyle name="Comma 4" xfId="26"/>
    <cellStyle name="ContentsHyperlink" xfId="27"/>
    <cellStyle name="Currency 10" xfId="28"/>
    <cellStyle name="Currency 11" xfId="29"/>
    <cellStyle name="Currency 12" xfId="30"/>
    <cellStyle name="Currency 13" xfId="31"/>
    <cellStyle name="Currency 14" xfId="32"/>
    <cellStyle name="Currency 15" xfId="33"/>
    <cellStyle name="Currency 2" xfId="34"/>
    <cellStyle name="Currency 2 2" xfId="35"/>
    <cellStyle name="Currency 2 3" xfId="36"/>
    <cellStyle name="Currency 3" xfId="37"/>
    <cellStyle name="Currency 3 2" xfId="38"/>
    <cellStyle name="Currency 4" xfId="39"/>
    <cellStyle name="Currency 4 2" xfId="40"/>
    <cellStyle name="Currency 5" xfId="41"/>
    <cellStyle name="Currency 5 2" xfId="42"/>
    <cellStyle name="Currency 6" xfId="43"/>
    <cellStyle name="Currency 6 2" xfId="44"/>
    <cellStyle name="Currency 7" xfId="45"/>
    <cellStyle name="Currency 7 2" xfId="46"/>
    <cellStyle name="Currency 8" xfId="47"/>
    <cellStyle name="Currency 8 2" xfId="48"/>
    <cellStyle name="Currency 9" xfId="49"/>
    <cellStyle name="Dezimal [0]_Compiling Utility Macros" xfId="50"/>
    <cellStyle name="Dezimal_Compiling Utility Macros" xfId="51"/>
    <cellStyle name="Emphasis 1" xfId="52"/>
    <cellStyle name="Emphasis 2" xfId="53"/>
    <cellStyle name="Emphasis 3" xfId="54"/>
    <cellStyle name="Hyperlink 2" xfId="55"/>
    <cellStyle name="Input 2" xfId="56"/>
    <cellStyle name="Normal" xfId="0" builtinId="0"/>
    <cellStyle name="Normal 2" xfId="2"/>
    <cellStyle name="Normal 2 2" xfId="57"/>
    <cellStyle name="Normal 2 3" xfId="58"/>
    <cellStyle name="Normal 2 4" xfId="70"/>
    <cellStyle name="Normal 3" xfId="59"/>
    <cellStyle name="Normal 3 2" xfId="60"/>
    <cellStyle name="Normal 4" xfId="61"/>
    <cellStyle name="Normal 5" xfId="62"/>
    <cellStyle name="Percent 2" xfId="63"/>
    <cellStyle name="Percent 3" xfId="64"/>
    <cellStyle name="Sheet Title" xfId="65"/>
    <cellStyle name="Standard_Anpassen der Amortisation" xfId="66"/>
    <cellStyle name="update" xfId="67"/>
    <cellStyle name="Währung [0]_Compiling Utility Macros" xfId="68"/>
    <cellStyle name="Währung_Compiling Utility Macros" xfId="69"/>
  </cellStyles>
  <dxfs count="1">
    <dxf>
      <font>
        <b/>
        <i val="0"/>
        <strike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E$15" lockText="1"/>
</file>

<file path=xl/ctrlProps/ctrlProp10.xml><?xml version="1.0" encoding="utf-8"?>
<formControlPr xmlns="http://schemas.microsoft.com/office/spreadsheetml/2009/9/main" objectType="Radio" checked="Checked" lockText="1"/>
</file>

<file path=xl/ctrlProps/ctrlProp11.xml><?xml version="1.0" encoding="utf-8"?>
<formControlPr xmlns="http://schemas.microsoft.com/office/spreadsheetml/2009/9/main" objectType="Radio" firstButton="1" fmlaLink="$F$19" lockText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F$21" lockText="1"/>
</file>

<file path=xl/ctrlProps/ctrlProp15.xml><?xml version="1.0" encoding="utf-8"?>
<formControlPr xmlns="http://schemas.microsoft.com/office/spreadsheetml/2009/9/main" objectType="Radio" checked="Checked" lockText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checked="Checked" lockText="1"/>
</file>

<file path=xl/ctrlProps/ctrlProp18.xml><?xml version="1.0" encoding="utf-8"?>
<formControlPr xmlns="http://schemas.microsoft.com/office/spreadsheetml/2009/9/main" objectType="Drop" dropStyle="combo" dx="15" fmlaLink="$E$11" fmlaRange="$N$3:$N$17" sel="1" val="0"/>
</file>

<file path=xl/ctrlProps/ctrlProp19.xml><?xml version="1.0" encoding="utf-8"?>
<formControlPr xmlns="http://schemas.microsoft.com/office/spreadsheetml/2009/9/main" objectType="List" dx="16" fmlaLink="$C$19" fmlaRange="KASUS6!$N$3:$N$17" sel="8" val="4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CheckBox" checked="Checked" fmlaLink="$B$14" lockText="1"/>
</file>

<file path=xl/ctrlProps/ctrlProp21.xml><?xml version="1.0" encoding="utf-8"?>
<formControlPr xmlns="http://schemas.microsoft.com/office/spreadsheetml/2009/9/main" objectType="CheckBox" fmlaLink="$D$14" lockText="1"/>
</file>

<file path=xl/ctrlProps/ctrlProp22.xml><?xml version="1.0" encoding="utf-8"?>
<formControlPr xmlns="http://schemas.microsoft.com/office/spreadsheetml/2009/9/main" objectType="CheckBox" fmlaLink="$F$14" lockText="1"/>
</file>

<file path=xl/ctrlProps/ctrlProp23.xml><?xml version="1.0" encoding="utf-8"?>
<formControlPr xmlns="http://schemas.microsoft.com/office/spreadsheetml/2009/9/main" objectType="CheckBox" checked="Checked" fmlaLink="$H$14" lockText="1"/>
</file>

<file path=xl/ctrlProps/ctrlProp24.xml><?xml version="1.0" encoding="utf-8"?>
<formControlPr xmlns="http://schemas.microsoft.com/office/spreadsheetml/2009/9/main" objectType="CheckBox" checked="Checked" fmlaLink="$Q$14" lockText="1"/>
</file>

<file path=xl/ctrlProps/ctrlProp25.xml><?xml version="1.0" encoding="utf-8"?>
<formControlPr xmlns="http://schemas.microsoft.com/office/spreadsheetml/2009/9/main" objectType="CheckBox" fmlaLink="$Q$15" lockText="1"/>
</file>

<file path=xl/ctrlProps/ctrlProp26.xml><?xml version="1.0" encoding="utf-8"?>
<formControlPr xmlns="http://schemas.microsoft.com/office/spreadsheetml/2009/9/main" objectType="CheckBox" checked="Checked" fmlaLink="$Q$16" lockText="1"/>
</file>

<file path=xl/ctrlProps/ctrlProp27.xml><?xml version="1.0" encoding="utf-8"?>
<formControlPr xmlns="http://schemas.microsoft.com/office/spreadsheetml/2009/9/main" objectType="CheckBox" fmlaLink="$Q$17" lockText="1"/>
</file>

<file path=xl/ctrlProps/ctrlProp28.xml><?xml version="1.0" encoding="utf-8"?>
<formControlPr xmlns="http://schemas.microsoft.com/office/spreadsheetml/2009/9/main" objectType="CheckBox" checked="Checked" fmlaLink="$Q$18" lockText="1"/>
</file>

<file path=xl/ctrlProps/ctrlProp29.xml><?xml version="1.0" encoding="utf-8"?>
<formControlPr xmlns="http://schemas.microsoft.com/office/spreadsheetml/2009/9/main" objectType="CheckBox" checked="Checked" fmlaLink="$Q$19" lockText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CheckBox" checked="Checked" fmlaLink="$Q$20" lockText="1"/>
</file>

<file path=xl/ctrlProps/ctrlProp31.xml><?xml version="1.0" encoding="utf-8"?>
<formControlPr xmlns="http://schemas.microsoft.com/office/spreadsheetml/2009/9/main" objectType="CheckBox" checked="Checked" fmlaLink="$Q$21" lockText="1"/>
</file>

<file path=xl/ctrlProps/ctrlProp32.xml><?xml version="1.0" encoding="utf-8"?>
<formControlPr xmlns="http://schemas.microsoft.com/office/spreadsheetml/2009/9/main" objectType="CheckBox" checked="Checked" fmlaLink="$Q$22" lockText="1"/>
</file>

<file path=xl/ctrlProps/ctrlProp33.xml><?xml version="1.0" encoding="utf-8"?>
<formControlPr xmlns="http://schemas.microsoft.com/office/spreadsheetml/2009/9/main" objectType="CheckBox" fmlaLink="$Q$23" lockText="1"/>
</file>

<file path=xl/ctrlProps/ctrlProp34.xml><?xml version="1.0" encoding="utf-8"?>
<formControlPr xmlns="http://schemas.microsoft.com/office/spreadsheetml/2009/9/main" objectType="Scroll" dx="15" horiz="1" max="100" page="10" val="0"/>
</file>

<file path=xl/ctrlProps/ctrlProp35.xml><?xml version="1.0" encoding="utf-8"?>
<formControlPr xmlns="http://schemas.microsoft.com/office/spreadsheetml/2009/9/main" objectType="Scroll" dx="15" max="100" page="10" val="0"/>
</file>

<file path=xl/ctrlProps/ctrlProp36.xml><?xml version="1.0" encoding="utf-8"?>
<formControlPr xmlns="http://schemas.microsoft.com/office/spreadsheetml/2009/9/main" objectType="Scroll" dx="15" max="100" page="10" val="0"/>
</file>

<file path=xl/ctrlProps/ctrlProp37.xml><?xml version="1.0" encoding="utf-8"?>
<formControlPr xmlns="http://schemas.microsoft.com/office/spreadsheetml/2009/9/main" objectType="Scroll" dx="15" max="100" page="10" val="0"/>
</file>

<file path=xl/ctrlProps/ctrlProp38.xml><?xml version="1.0" encoding="utf-8"?>
<formControlPr xmlns="http://schemas.microsoft.com/office/spreadsheetml/2009/9/main" objectType="Scroll" dx="15" horiz="1" max="100" page="10" val="0"/>
</file>

<file path=xl/ctrlProps/ctrlProp39.xml><?xml version="1.0" encoding="utf-8"?>
<formControlPr xmlns="http://schemas.microsoft.com/office/spreadsheetml/2009/9/main" objectType="Scroll" dx="15" fmlaLink="$C$3" horiz="1" max="150" min="1" page="10" val="50"/>
</file>

<file path=xl/ctrlProps/ctrlProp4.xml><?xml version="1.0" encoding="utf-8"?>
<formControlPr xmlns="http://schemas.microsoft.com/office/spreadsheetml/2009/9/main" objectType="Radio" checked="Checked" lockText="1"/>
</file>

<file path=xl/ctrlProps/ctrlProp40.xml><?xml version="1.0" encoding="utf-8"?>
<formControlPr xmlns="http://schemas.microsoft.com/office/spreadsheetml/2009/9/main" objectType="Scroll" dx="15" fmlaLink="$E$7" horiz="1" inc="25" max="2500" min="500" page="10" val="1250"/>
</file>

<file path=xl/ctrlProps/ctrlProp41.xml><?xml version="1.0" encoding="utf-8"?>
<formControlPr xmlns="http://schemas.microsoft.com/office/spreadsheetml/2009/9/main" objectType="Scroll" dx="15" fmlaLink="$E$7" horiz="1" max="20" page="10" val="10"/>
</file>

<file path=xl/ctrlProps/ctrlProp42.xml><?xml version="1.0" encoding="utf-8"?>
<formControlPr xmlns="http://schemas.microsoft.com/office/spreadsheetml/2009/9/main" objectType="Scroll" dx="15" fmlaLink="$E$7" horiz="1" inc="25" max="2000" min="750" page="10" val="1225"/>
</file>

<file path=xl/ctrlProps/ctrlProp43.xml><?xml version="1.0" encoding="utf-8"?>
<formControlPr xmlns="http://schemas.microsoft.com/office/spreadsheetml/2009/9/main" objectType="Scroll" dx="15" fmlaLink="$E$7" horiz="1" inc="25" max="2000" min="750" page="10" val="825"/>
</file>

<file path=xl/ctrlProps/ctrlProp44.xml><?xml version="1.0" encoding="utf-8"?>
<formControlPr xmlns="http://schemas.microsoft.com/office/spreadsheetml/2009/9/main" objectType="Scroll" dx="15" fmlaLink="$E$3" horiz="1" max="365" min="1" page="10" val="4"/>
</file>

<file path=xl/ctrlProps/ctrlProp45.xml><?xml version="1.0" encoding="utf-8"?>
<formControlPr xmlns="http://schemas.microsoft.com/office/spreadsheetml/2009/9/main" objectType="Scroll" dx="15" fmlaLink="$D$3" horiz="1" max="12" min="1" page="10" val="9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Radio" firstButton="1" fmlaLink="$F$17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g"/><Relationship Id="rId2" Type="http://schemas.openxmlformats.org/officeDocument/2006/relationships/image" Target="../media/image5.jpg"/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g"/><Relationship Id="rId1" Type="http://schemas.openxmlformats.org/officeDocument/2006/relationships/image" Target="../media/image10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g"/><Relationship Id="rId1" Type="http://schemas.openxmlformats.org/officeDocument/2006/relationships/image" Target="../media/image12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jpg"/><Relationship Id="rId1" Type="http://schemas.openxmlformats.org/officeDocument/2006/relationships/image" Target="../media/image14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323851</xdr:colOff>
      <xdr:row>3</xdr:row>
      <xdr:rowOff>180976</xdr:rowOff>
    </xdr:from>
    <xdr:to>
      <xdr:col>11</xdr:col>
      <xdr:colOff>600075</xdr:colOff>
      <xdr:row>9</xdr:row>
      <xdr:rowOff>114203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0526" y="857251"/>
          <a:ext cx="3981449" cy="1076227"/>
        </a:xfrm>
        <a:prstGeom prst="rect">
          <a:avLst/>
        </a:prstGeom>
      </xdr:spPr>
    </xdr:pic>
    <xdr:clientData/>
  </xdr:twoCellAnchor>
  <xdr:twoCellAnchor editAs="oneCell">
    <xdr:from>
      <xdr:col>5</xdr:col>
      <xdr:colOff>581025</xdr:colOff>
      <xdr:row>10</xdr:row>
      <xdr:rowOff>137054</xdr:rowOff>
    </xdr:from>
    <xdr:to>
      <xdr:col>11</xdr:col>
      <xdr:colOff>600075</xdr:colOff>
      <xdr:row>26</xdr:row>
      <xdr:rowOff>9525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0" y="2146829"/>
          <a:ext cx="3724275" cy="297762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3</xdr:row>
      <xdr:rowOff>104775</xdr:rowOff>
    </xdr:from>
    <xdr:to>
      <xdr:col>7</xdr:col>
      <xdr:colOff>0</xdr:colOff>
      <xdr:row>15</xdr:row>
      <xdr:rowOff>8983</xdr:rowOff>
    </xdr:to>
    <xdr:grpSp>
      <xdr:nvGrpSpPr>
        <xdr:cNvPr id="7" name="Group 6"/>
        <xdr:cNvGrpSpPr/>
      </xdr:nvGrpSpPr>
      <xdr:grpSpPr>
        <a:xfrm>
          <a:off x="438151" y="838200"/>
          <a:ext cx="3971924" cy="2190208"/>
          <a:chOff x="4419601" y="847725"/>
          <a:chExt cx="3971924" cy="2190208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19601" y="847725"/>
            <a:ext cx="3971924" cy="2190208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6247461" y="1644300"/>
            <a:ext cx="871873" cy="22930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nilai</a:t>
            </a:r>
            <a:r>
              <a:rPr lang="en-US" sz="800" b="0" baseline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terkecil</a:t>
            </a:r>
            <a:endParaRPr lang="en-US" sz="800" b="0">
              <a:solidFill>
                <a:srgbClr val="3333FF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" name="TextBox 3"/>
          <xdr:cNvSpPr txBox="1"/>
        </xdr:nvSpPr>
        <xdr:spPr>
          <a:xfrm>
            <a:off x="6237936" y="1837270"/>
            <a:ext cx="871873" cy="22930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nilai</a:t>
            </a:r>
            <a:r>
              <a:rPr lang="en-US" sz="800" b="0" baseline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terbesar</a:t>
            </a:r>
            <a:endParaRPr lang="en-US" sz="800" b="0">
              <a:solidFill>
                <a:srgbClr val="3333FF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" name="TextBox 4"/>
          <xdr:cNvSpPr txBox="1"/>
        </xdr:nvSpPr>
        <xdr:spPr>
          <a:xfrm>
            <a:off x="6237936" y="2058815"/>
            <a:ext cx="871873" cy="22930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kenaikan</a:t>
            </a:r>
          </a:p>
        </xdr:txBody>
      </xdr:sp>
      <xdr:sp macro="" textlink="">
        <xdr:nvSpPr>
          <xdr:cNvPr id="6" name="TextBox 5"/>
          <xdr:cNvSpPr txBox="1"/>
        </xdr:nvSpPr>
        <xdr:spPr>
          <a:xfrm>
            <a:off x="6997252" y="2453928"/>
            <a:ext cx="1141524" cy="22930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800" b="0">
                <a:solidFill>
                  <a:srgbClr val="3333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penempatan hasil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2</xdr:row>
          <xdr:rowOff>47625</xdr:rowOff>
        </xdr:from>
        <xdr:to>
          <xdr:col>1</xdr:col>
          <xdr:colOff>895350</xdr:colOff>
          <xdr:row>2</xdr:row>
          <xdr:rowOff>200025</xdr:rowOff>
        </xdr:to>
        <xdr:sp macro="" textlink="">
          <xdr:nvSpPr>
            <xdr:cNvPr id="7169" name="Scroll Bar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5</xdr:row>
      <xdr:rowOff>180975</xdr:rowOff>
    </xdr:from>
    <xdr:to>
      <xdr:col>5</xdr:col>
      <xdr:colOff>104775</xdr:colOff>
      <xdr:row>7</xdr:row>
      <xdr:rowOff>9525</xdr:rowOff>
    </xdr:to>
    <xdr:sp macro="" textlink="">
      <xdr:nvSpPr>
        <xdr:cNvPr id="2" name="Oval 1"/>
        <xdr:cNvSpPr/>
      </xdr:nvSpPr>
      <xdr:spPr>
        <a:xfrm>
          <a:off x="3371850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161925</xdr:colOff>
      <xdr:row>6</xdr:row>
      <xdr:rowOff>123825</xdr:rowOff>
    </xdr:from>
    <xdr:to>
      <xdr:col>5</xdr:col>
      <xdr:colOff>542925</xdr:colOff>
      <xdr:row>6</xdr:row>
      <xdr:rowOff>125413</xdr:rowOff>
    </xdr:to>
    <xdr:cxnSp macro="">
      <xdr:nvCxnSpPr>
        <xdr:cNvPr id="3" name="Straight Arrow Connector 2"/>
        <xdr:cNvCxnSpPr/>
      </xdr:nvCxnSpPr>
      <xdr:spPr>
        <a:xfrm>
          <a:off x="396240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7</xdr:row>
      <xdr:rowOff>38100</xdr:rowOff>
    </xdr:from>
    <xdr:to>
      <xdr:col>4</xdr:col>
      <xdr:colOff>533400</xdr:colOff>
      <xdr:row>9</xdr:row>
      <xdr:rowOff>61913</xdr:rowOff>
    </xdr:to>
    <xdr:sp macro="" textlink="">
      <xdr:nvSpPr>
        <xdr:cNvPr id="4" name="Freeform 3"/>
        <xdr:cNvSpPr/>
      </xdr:nvSpPr>
      <xdr:spPr>
        <a:xfrm>
          <a:off x="2028825" y="1524000"/>
          <a:ext cx="16954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9525</xdr:colOff>
      <xdr:row>8</xdr:row>
      <xdr:rowOff>28575</xdr:rowOff>
    </xdr:from>
    <xdr:to>
      <xdr:col>4</xdr:col>
      <xdr:colOff>0</xdr:colOff>
      <xdr:row>10</xdr:row>
      <xdr:rowOff>57150</xdr:rowOff>
    </xdr:to>
    <xdr:sp macro="" textlink="">
      <xdr:nvSpPr>
        <xdr:cNvPr id="5" name="TextBox 4"/>
        <xdr:cNvSpPr txBox="1"/>
      </xdr:nvSpPr>
      <xdr:spPr>
        <a:xfrm>
          <a:off x="2590800" y="1704975"/>
          <a:ext cx="6000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x 1</a:t>
          </a:r>
          <a:r>
            <a:rPr lang="id-ID" sz="1100" b="1">
              <a:solidFill>
                <a:srgbClr val="FF0000"/>
              </a:solidFill>
            </a:rPr>
            <a:t>0</a:t>
          </a:r>
          <a:r>
            <a:rPr lang="en-US" sz="1100" b="1">
              <a:solidFill>
                <a:srgbClr val="FF0000"/>
              </a:solidFill>
            </a:rPr>
            <a:t>.000</a:t>
          </a:r>
        </a:p>
      </xdr:txBody>
    </xdr:sp>
    <xdr:clientData/>
  </xdr:twoCellAnchor>
  <xdr:twoCellAnchor>
    <xdr:from>
      <xdr:col>3</xdr:col>
      <xdr:colOff>47626</xdr:colOff>
      <xdr:row>2</xdr:row>
      <xdr:rowOff>0</xdr:rowOff>
    </xdr:from>
    <xdr:to>
      <xdr:col>5</xdr:col>
      <xdr:colOff>571500</xdr:colOff>
      <xdr:row>5</xdr:row>
      <xdr:rowOff>0</xdr:rowOff>
    </xdr:to>
    <xdr:sp macro="" textlink="">
      <xdr:nvSpPr>
        <xdr:cNvPr id="6" name="TextBox 5"/>
        <xdr:cNvSpPr txBox="1"/>
      </xdr:nvSpPr>
      <xdr:spPr>
        <a:xfrm>
          <a:off x="2628901" y="485775"/>
          <a:ext cx="1743074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perkecil menjadi angka di</a:t>
          </a:r>
          <a:r>
            <a:rPr lang="en-US" sz="1000" b="1" i="1" baseline="0"/>
            <a:t> bawah 30.000 (nilai terbesar yang diperbolehkan)</a:t>
          </a:r>
          <a:endParaRPr lang="en-US" sz="1000" b="1" i="1"/>
        </a:p>
      </xdr:txBody>
    </xdr:sp>
    <xdr:clientData/>
  </xdr:twoCellAnchor>
  <xdr:twoCellAnchor>
    <xdr:from>
      <xdr:col>6</xdr:col>
      <xdr:colOff>114300</xdr:colOff>
      <xdr:row>2</xdr:row>
      <xdr:rowOff>28575</xdr:rowOff>
    </xdr:from>
    <xdr:to>
      <xdr:col>6</xdr:col>
      <xdr:colOff>533400</xdr:colOff>
      <xdr:row>4</xdr:row>
      <xdr:rowOff>85725</xdr:rowOff>
    </xdr:to>
    <xdr:sp macro="" textlink="">
      <xdr:nvSpPr>
        <xdr:cNvPr id="7" name="Right Arrow 6"/>
        <xdr:cNvSpPr/>
      </xdr:nvSpPr>
      <xdr:spPr>
        <a:xfrm>
          <a:off x="4476750" y="514350"/>
          <a:ext cx="419100" cy="4381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6</xdr:row>
          <xdr:rowOff>38100</xdr:rowOff>
        </xdr:from>
        <xdr:to>
          <xdr:col>1</xdr:col>
          <xdr:colOff>1181100</xdr:colOff>
          <xdr:row>6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714376</xdr:colOff>
      <xdr:row>10</xdr:row>
      <xdr:rowOff>95250</xdr:rowOff>
    </xdr:from>
    <xdr:to>
      <xdr:col>6</xdr:col>
      <xdr:colOff>209551</xdr:colOff>
      <xdr:row>19</xdr:row>
      <xdr:rowOff>189916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1" y="2152650"/>
          <a:ext cx="3467100" cy="186631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457199</xdr:colOff>
      <xdr:row>5</xdr:row>
      <xdr:rowOff>180975</xdr:rowOff>
    </xdr:from>
    <xdr:to>
      <xdr:col>5</xdr:col>
      <xdr:colOff>104774</xdr:colOff>
      <xdr:row>7</xdr:row>
      <xdr:rowOff>9525</xdr:rowOff>
    </xdr:to>
    <xdr:sp macro="" textlink="">
      <xdr:nvSpPr>
        <xdr:cNvPr id="2" name="Oval 1"/>
        <xdr:cNvSpPr/>
      </xdr:nvSpPr>
      <xdr:spPr>
        <a:xfrm>
          <a:off x="3648074" y="1238250"/>
          <a:ext cx="523875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161925</xdr:colOff>
      <xdr:row>6</xdr:row>
      <xdr:rowOff>123825</xdr:rowOff>
    </xdr:from>
    <xdr:to>
      <xdr:col>5</xdr:col>
      <xdr:colOff>542925</xdr:colOff>
      <xdr:row>6</xdr:row>
      <xdr:rowOff>125413</xdr:rowOff>
    </xdr:to>
    <xdr:cxnSp macro="">
      <xdr:nvCxnSpPr>
        <xdr:cNvPr id="3" name="Straight Arrow Connector 2"/>
        <xdr:cNvCxnSpPr/>
      </xdr:nvCxnSpPr>
      <xdr:spPr>
        <a:xfrm>
          <a:off x="422910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7</xdr:row>
      <xdr:rowOff>38100</xdr:rowOff>
    </xdr:from>
    <xdr:to>
      <xdr:col>4</xdr:col>
      <xdr:colOff>742950</xdr:colOff>
      <xdr:row>9</xdr:row>
      <xdr:rowOff>60325</xdr:rowOff>
    </xdr:to>
    <xdr:sp macro="" textlink="">
      <xdr:nvSpPr>
        <xdr:cNvPr id="4" name="Freeform 3"/>
        <xdr:cNvSpPr/>
      </xdr:nvSpPr>
      <xdr:spPr>
        <a:xfrm>
          <a:off x="1924050" y="1524000"/>
          <a:ext cx="2009775" cy="403225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  <a:gd name="connsiteX0" fmla="*/ 1892804 w 1892804"/>
            <a:gd name="connsiteY0" fmla="*/ 19050 h 403225"/>
            <a:gd name="connsiteX1" fmla="*/ 981075 w 1892804"/>
            <a:gd name="connsiteY1" fmla="*/ 400050 h 403225"/>
            <a:gd name="connsiteX2" fmla="*/ 0 w 1892804"/>
            <a:gd name="connsiteY2" fmla="*/ 0 h 403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892804" h="403225">
              <a:moveTo>
                <a:pt x="1892804" y="19050"/>
              </a:moveTo>
              <a:cubicBezTo>
                <a:pt x="1676904" y="283369"/>
                <a:pt x="1296542" y="403225"/>
                <a:pt x="981075" y="400050"/>
              </a:cubicBezTo>
              <a:cubicBezTo>
                <a:pt x="665608" y="396875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304801</xdr:colOff>
      <xdr:row>8</xdr:row>
      <xdr:rowOff>28575</xdr:rowOff>
    </xdr:from>
    <xdr:to>
      <xdr:col>4</xdr:col>
      <xdr:colOff>0</xdr:colOff>
      <xdr:row>10</xdr:row>
      <xdr:rowOff>57150</xdr:rowOff>
    </xdr:to>
    <xdr:sp macro="" textlink="$C$3">
      <xdr:nvSpPr>
        <xdr:cNvPr id="5" name="TextBox 4"/>
        <xdr:cNvSpPr txBox="1"/>
      </xdr:nvSpPr>
      <xdr:spPr>
        <a:xfrm>
          <a:off x="2781301" y="1704975"/>
          <a:ext cx="409574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fld id="{1DC8B7D2-446D-41BC-8D0B-530BCC26F462}" type="TxLink">
            <a:rPr lang="en-US" sz="1100" b="1" i="0" u="none" strike="noStrike">
              <a:solidFill>
                <a:srgbClr val="FF0000"/>
              </a:solidFill>
              <a:latin typeface="Calibri"/>
            </a:rPr>
            <a:pPr algn="ctr"/>
            <a:t>-10</a:t>
          </a:fld>
          <a:endParaRPr 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47626</xdr:colOff>
      <xdr:row>2</xdr:row>
      <xdr:rowOff>0</xdr:rowOff>
    </xdr:from>
    <xdr:to>
      <xdr:col>5</xdr:col>
      <xdr:colOff>571500</xdr:colOff>
      <xdr:row>5</xdr:row>
      <xdr:rowOff>0</xdr:rowOff>
    </xdr:to>
    <xdr:sp macro="" textlink="">
      <xdr:nvSpPr>
        <xdr:cNvPr id="6" name="TextBox 5"/>
        <xdr:cNvSpPr txBox="1"/>
      </xdr:nvSpPr>
      <xdr:spPr>
        <a:xfrm>
          <a:off x="2524126" y="485775"/>
          <a:ext cx="2114549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 baseline="0"/>
            <a:t>tambahkan bilangan sehingga bernilai positif (Excel tidak memperbolehkanbilangan negatif)</a:t>
          </a:r>
          <a:endParaRPr lang="en-US" sz="1000" b="1" i="1"/>
        </a:p>
      </xdr:txBody>
    </xdr:sp>
    <xdr:clientData/>
  </xdr:twoCellAnchor>
  <xdr:twoCellAnchor>
    <xdr:from>
      <xdr:col>6</xdr:col>
      <xdr:colOff>123825</xdr:colOff>
      <xdr:row>2</xdr:row>
      <xdr:rowOff>114300</xdr:rowOff>
    </xdr:from>
    <xdr:to>
      <xdr:col>6</xdr:col>
      <xdr:colOff>542925</xdr:colOff>
      <xdr:row>4</xdr:row>
      <xdr:rowOff>9525</xdr:rowOff>
    </xdr:to>
    <xdr:sp macro="" textlink="">
      <xdr:nvSpPr>
        <xdr:cNvPr id="7" name="Right Arrow 6"/>
        <xdr:cNvSpPr/>
      </xdr:nvSpPr>
      <xdr:spPr>
        <a:xfrm>
          <a:off x="490537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6</xdr:row>
          <xdr:rowOff>38100</xdr:rowOff>
        </xdr:from>
        <xdr:to>
          <xdr:col>1</xdr:col>
          <xdr:colOff>1181100</xdr:colOff>
          <xdr:row>6</xdr:row>
          <xdr:rowOff>190500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876300</xdr:colOff>
      <xdr:row>10</xdr:row>
      <xdr:rowOff>66675</xdr:rowOff>
    </xdr:from>
    <xdr:to>
      <xdr:col>5</xdr:col>
      <xdr:colOff>619125</xdr:colOff>
      <xdr:row>19</xdr:row>
      <xdr:rowOff>166750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825" y="2124075"/>
          <a:ext cx="3400425" cy="18717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5</xdr:row>
      <xdr:rowOff>180975</xdr:rowOff>
    </xdr:from>
    <xdr:to>
      <xdr:col>5</xdr:col>
      <xdr:colOff>104775</xdr:colOff>
      <xdr:row>7</xdr:row>
      <xdr:rowOff>9525</xdr:rowOff>
    </xdr:to>
    <xdr:sp macro="" textlink="">
      <xdr:nvSpPr>
        <xdr:cNvPr id="2" name="Oval 1"/>
        <xdr:cNvSpPr/>
      </xdr:nvSpPr>
      <xdr:spPr>
        <a:xfrm>
          <a:off x="3429000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161925</xdr:colOff>
      <xdr:row>6</xdr:row>
      <xdr:rowOff>123825</xdr:rowOff>
    </xdr:from>
    <xdr:to>
      <xdr:col>5</xdr:col>
      <xdr:colOff>542925</xdr:colOff>
      <xdr:row>6</xdr:row>
      <xdr:rowOff>125413</xdr:rowOff>
    </xdr:to>
    <xdr:cxnSp macro="">
      <xdr:nvCxnSpPr>
        <xdr:cNvPr id="3" name="Straight Arrow Connector 2"/>
        <xdr:cNvCxnSpPr/>
      </xdr:nvCxnSpPr>
      <xdr:spPr>
        <a:xfrm>
          <a:off x="4019550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7</xdr:row>
      <xdr:rowOff>38100</xdr:rowOff>
    </xdr:from>
    <xdr:to>
      <xdr:col>4</xdr:col>
      <xdr:colOff>533400</xdr:colOff>
      <xdr:row>9</xdr:row>
      <xdr:rowOff>61913</xdr:rowOff>
    </xdr:to>
    <xdr:sp macro="" textlink="">
      <xdr:nvSpPr>
        <xdr:cNvPr id="4" name="Freeform 3"/>
        <xdr:cNvSpPr/>
      </xdr:nvSpPr>
      <xdr:spPr>
        <a:xfrm>
          <a:off x="1905000" y="1524000"/>
          <a:ext cx="1876425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57151</xdr:colOff>
      <xdr:row>8</xdr:row>
      <xdr:rowOff>28575</xdr:rowOff>
    </xdr:from>
    <xdr:to>
      <xdr:col>3</xdr:col>
      <xdr:colOff>457201</xdr:colOff>
      <xdr:row>10</xdr:row>
      <xdr:rowOff>57150</xdr:rowOff>
    </xdr:to>
    <xdr:sp macro="" textlink="">
      <xdr:nvSpPr>
        <xdr:cNvPr id="5" name="TextBox 4"/>
        <xdr:cNvSpPr txBox="1"/>
      </xdr:nvSpPr>
      <xdr:spPr>
        <a:xfrm>
          <a:off x="2695576" y="1704975"/>
          <a:ext cx="40005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/ 100</a:t>
          </a:r>
        </a:p>
      </xdr:txBody>
    </xdr:sp>
    <xdr:clientData/>
  </xdr:twoCellAnchor>
  <xdr:twoCellAnchor>
    <xdr:from>
      <xdr:col>3</xdr:col>
      <xdr:colOff>47626</xdr:colOff>
      <xdr:row>2</xdr:row>
      <xdr:rowOff>95250</xdr:rowOff>
    </xdr:from>
    <xdr:to>
      <xdr:col>5</xdr:col>
      <xdr:colOff>571500</xdr:colOff>
      <xdr:row>4</xdr:row>
      <xdr:rowOff>104775</xdr:rowOff>
    </xdr:to>
    <xdr:sp macro="" textlink="">
      <xdr:nvSpPr>
        <xdr:cNvPr id="6" name="TextBox 5"/>
        <xdr:cNvSpPr txBox="1"/>
      </xdr:nvSpPr>
      <xdr:spPr>
        <a:xfrm>
          <a:off x="2686051" y="58102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</a:t>
          </a:r>
          <a:r>
            <a:rPr lang="id-ID" sz="1000" b="1" i="1" baseline="0"/>
            <a:t> (x 100) </a:t>
          </a:r>
          <a:r>
            <a:rPr lang="en-US" sz="1000" b="1" i="1" baseline="0"/>
            <a:t>menjadi bilangan bulat</a:t>
          </a:r>
          <a:endParaRPr lang="en-US" sz="1000" b="1" i="1"/>
        </a:p>
      </xdr:txBody>
    </xdr:sp>
    <xdr:clientData/>
  </xdr:twoCellAnchor>
  <xdr:twoCellAnchor>
    <xdr:from>
      <xdr:col>6</xdr:col>
      <xdr:colOff>123825</xdr:colOff>
      <xdr:row>2</xdr:row>
      <xdr:rowOff>114300</xdr:rowOff>
    </xdr:from>
    <xdr:to>
      <xdr:col>6</xdr:col>
      <xdr:colOff>542925</xdr:colOff>
      <xdr:row>4</xdr:row>
      <xdr:rowOff>9525</xdr:rowOff>
    </xdr:to>
    <xdr:sp macro="" textlink="">
      <xdr:nvSpPr>
        <xdr:cNvPr id="7" name="Right Arrow 6"/>
        <xdr:cNvSpPr/>
      </xdr:nvSpPr>
      <xdr:spPr>
        <a:xfrm>
          <a:off x="4591050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6</xdr:row>
          <xdr:rowOff>38100</xdr:rowOff>
        </xdr:from>
        <xdr:to>
          <xdr:col>1</xdr:col>
          <xdr:colOff>1181100</xdr:colOff>
          <xdr:row>6</xdr:row>
          <xdr:rowOff>190500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714375</xdr:colOff>
      <xdr:row>10</xdr:row>
      <xdr:rowOff>114300</xdr:rowOff>
    </xdr:from>
    <xdr:to>
      <xdr:col>6</xdr:col>
      <xdr:colOff>209550</xdr:colOff>
      <xdr:row>20</xdr:row>
      <xdr:rowOff>167565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0" y="2171700"/>
          <a:ext cx="3571875" cy="195826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5</xdr:row>
      <xdr:rowOff>180975</xdr:rowOff>
    </xdr:from>
    <xdr:to>
      <xdr:col>5</xdr:col>
      <xdr:colOff>104775</xdr:colOff>
      <xdr:row>7</xdr:row>
      <xdr:rowOff>9525</xdr:rowOff>
    </xdr:to>
    <xdr:sp macro="" textlink="">
      <xdr:nvSpPr>
        <xdr:cNvPr id="2" name="Oval 1"/>
        <xdr:cNvSpPr/>
      </xdr:nvSpPr>
      <xdr:spPr>
        <a:xfrm>
          <a:off x="3476625" y="1238250"/>
          <a:ext cx="533400" cy="2571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161925</xdr:colOff>
      <xdr:row>6</xdr:row>
      <xdr:rowOff>123825</xdr:rowOff>
    </xdr:from>
    <xdr:to>
      <xdr:col>5</xdr:col>
      <xdr:colOff>542925</xdr:colOff>
      <xdr:row>6</xdr:row>
      <xdr:rowOff>125413</xdr:rowOff>
    </xdr:to>
    <xdr:cxnSp macro="">
      <xdr:nvCxnSpPr>
        <xdr:cNvPr id="3" name="Straight Arrow Connector 2"/>
        <xdr:cNvCxnSpPr/>
      </xdr:nvCxnSpPr>
      <xdr:spPr>
        <a:xfrm>
          <a:off x="4067175" y="137160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171450</xdr:colOff>
      <xdr:row>7</xdr:row>
      <xdr:rowOff>38100</xdr:rowOff>
    </xdr:from>
    <xdr:to>
      <xdr:col>4</xdr:col>
      <xdr:colOff>533400</xdr:colOff>
      <xdr:row>9</xdr:row>
      <xdr:rowOff>61913</xdr:rowOff>
    </xdr:to>
    <xdr:sp macro="" textlink="">
      <xdr:nvSpPr>
        <xdr:cNvPr id="4" name="Freeform 3"/>
        <xdr:cNvSpPr/>
      </xdr:nvSpPr>
      <xdr:spPr>
        <a:xfrm>
          <a:off x="1952625" y="1524000"/>
          <a:ext cx="1876425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819150</xdr:colOff>
      <xdr:row>7</xdr:row>
      <xdr:rowOff>9525</xdr:rowOff>
    </xdr:from>
    <xdr:to>
      <xdr:col>4</xdr:col>
      <xdr:colOff>38100</xdr:colOff>
      <xdr:row>10</xdr:row>
      <xdr:rowOff>142875</xdr:rowOff>
    </xdr:to>
    <xdr:sp macro="" textlink="">
      <xdr:nvSpPr>
        <xdr:cNvPr id="5" name="TextBox 4"/>
        <xdr:cNvSpPr txBox="1"/>
      </xdr:nvSpPr>
      <xdr:spPr>
        <a:xfrm>
          <a:off x="2600325" y="1495425"/>
          <a:ext cx="733425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900" b="1">
              <a:solidFill>
                <a:srgbClr val="FF0000"/>
              </a:solidFill>
            </a:rPr>
            <a:t>/         10.000</a:t>
          </a:r>
          <a:r>
            <a:rPr lang="en-US" sz="900" b="1" baseline="0">
              <a:solidFill>
                <a:srgbClr val="FF0000"/>
              </a:solidFill>
            </a:rPr>
            <a:t> </a:t>
          </a:r>
          <a:r>
            <a:rPr lang="en-US" sz="900" b="1" i="1" baseline="0">
              <a:solidFill>
                <a:srgbClr val="3333FF"/>
              </a:solidFill>
            </a:rPr>
            <a:t>atau</a:t>
          </a:r>
          <a:r>
            <a:rPr lang="en-US" sz="900" b="1" i="1">
              <a:solidFill>
                <a:srgbClr val="3333FF"/>
              </a:solidFill>
            </a:rPr>
            <a:t>  </a:t>
          </a:r>
          <a:r>
            <a:rPr lang="en-US" sz="900" b="1" i="1">
              <a:solidFill>
                <a:srgbClr val="FF0000"/>
              </a:solidFill>
            </a:rPr>
            <a:t> </a:t>
          </a:r>
          <a:r>
            <a:rPr lang="en-US" sz="900" b="1">
              <a:solidFill>
                <a:srgbClr val="FF0000"/>
              </a:solidFill>
            </a:rPr>
            <a:t>      (100 x</a:t>
          </a:r>
          <a:r>
            <a:rPr lang="en-US" sz="900" b="1" baseline="0">
              <a:solidFill>
                <a:srgbClr val="FF0000"/>
              </a:solidFill>
            </a:rPr>
            <a:t> 100)</a:t>
          </a:r>
          <a:endParaRPr 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47626</xdr:colOff>
      <xdr:row>2</xdr:row>
      <xdr:rowOff>95250</xdr:rowOff>
    </xdr:from>
    <xdr:to>
      <xdr:col>5</xdr:col>
      <xdr:colOff>571500</xdr:colOff>
      <xdr:row>4</xdr:row>
      <xdr:rowOff>104775</xdr:rowOff>
    </xdr:to>
    <xdr:sp macro="" textlink="">
      <xdr:nvSpPr>
        <xdr:cNvPr id="6" name="TextBox 5"/>
        <xdr:cNvSpPr txBox="1"/>
      </xdr:nvSpPr>
      <xdr:spPr>
        <a:xfrm>
          <a:off x="2733676" y="58102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6</xdr:col>
      <xdr:colOff>123825</xdr:colOff>
      <xdr:row>2</xdr:row>
      <xdr:rowOff>114300</xdr:rowOff>
    </xdr:from>
    <xdr:to>
      <xdr:col>6</xdr:col>
      <xdr:colOff>542925</xdr:colOff>
      <xdr:row>4</xdr:row>
      <xdr:rowOff>9525</xdr:rowOff>
    </xdr:to>
    <xdr:sp macro="" textlink="">
      <xdr:nvSpPr>
        <xdr:cNvPr id="7" name="Right Arrow 6"/>
        <xdr:cNvSpPr/>
      </xdr:nvSpPr>
      <xdr:spPr>
        <a:xfrm>
          <a:off x="4638675" y="60007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723900</xdr:colOff>
          <xdr:row>6</xdr:row>
          <xdr:rowOff>38100</xdr:rowOff>
        </xdr:from>
        <xdr:to>
          <xdr:col>1</xdr:col>
          <xdr:colOff>1181100</xdr:colOff>
          <xdr:row>6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904875</xdr:colOff>
      <xdr:row>11</xdr:row>
      <xdr:rowOff>85725</xdr:rowOff>
    </xdr:from>
    <xdr:to>
      <xdr:col>6</xdr:col>
      <xdr:colOff>95250</xdr:colOff>
      <xdr:row>20</xdr:row>
      <xdr:rowOff>183273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2333625"/>
          <a:ext cx="3305175" cy="181204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5</xdr:row>
      <xdr:rowOff>152400</xdr:rowOff>
    </xdr:from>
    <xdr:to>
      <xdr:col>5</xdr:col>
      <xdr:colOff>723900</xdr:colOff>
      <xdr:row>7</xdr:row>
      <xdr:rowOff>47625</xdr:rowOff>
    </xdr:to>
    <xdr:sp macro="" textlink="">
      <xdr:nvSpPr>
        <xdr:cNvPr id="2" name="Oval 1"/>
        <xdr:cNvSpPr/>
      </xdr:nvSpPr>
      <xdr:spPr>
        <a:xfrm>
          <a:off x="4267200" y="1323975"/>
          <a:ext cx="685800" cy="323850"/>
        </a:xfrm>
        <a:prstGeom prst="ellipse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600076</xdr:colOff>
      <xdr:row>3</xdr:row>
      <xdr:rowOff>9524</xdr:rowOff>
    </xdr:from>
    <xdr:to>
      <xdr:col>5</xdr:col>
      <xdr:colOff>19051</xdr:colOff>
      <xdr:row>6</xdr:row>
      <xdr:rowOff>114299</xdr:rowOff>
    </xdr:to>
    <xdr:sp macro="" textlink="">
      <xdr:nvSpPr>
        <xdr:cNvPr id="3" name="Freeform 2"/>
        <xdr:cNvSpPr/>
      </xdr:nvSpPr>
      <xdr:spPr>
        <a:xfrm>
          <a:off x="2114551" y="790574"/>
          <a:ext cx="2133600" cy="685800"/>
        </a:xfrm>
        <a:custGeom>
          <a:avLst/>
          <a:gdLst>
            <a:gd name="connsiteX0" fmla="*/ 2209800 w 2209800"/>
            <a:gd name="connsiteY0" fmla="*/ 704850 h 704850"/>
            <a:gd name="connsiteX1" fmla="*/ 1457325 w 2209800"/>
            <a:gd name="connsiteY1" fmla="*/ 485775 h 704850"/>
            <a:gd name="connsiteX2" fmla="*/ 0 w 2209800"/>
            <a:gd name="connsiteY2" fmla="*/ 0 h 704850"/>
            <a:gd name="connsiteX0" fmla="*/ 2209800 w 2209800"/>
            <a:gd name="connsiteY0" fmla="*/ 704850 h 704850"/>
            <a:gd name="connsiteX1" fmla="*/ 1457325 w 2209800"/>
            <a:gd name="connsiteY1" fmla="*/ 485775 h 704850"/>
            <a:gd name="connsiteX2" fmla="*/ 600075 w 2209800"/>
            <a:gd name="connsiteY2" fmla="*/ 304800 h 704850"/>
            <a:gd name="connsiteX3" fmla="*/ 0 w 2209800"/>
            <a:gd name="connsiteY3" fmla="*/ 0 h 704850"/>
            <a:gd name="connsiteX0" fmla="*/ 2124075 w 2124075"/>
            <a:gd name="connsiteY0" fmla="*/ 752475 h 752475"/>
            <a:gd name="connsiteX1" fmla="*/ 1371600 w 2124075"/>
            <a:gd name="connsiteY1" fmla="*/ 533400 h 752475"/>
            <a:gd name="connsiteX2" fmla="*/ 514350 w 2124075"/>
            <a:gd name="connsiteY2" fmla="*/ 352425 h 752475"/>
            <a:gd name="connsiteX3" fmla="*/ 0 w 2124075"/>
            <a:gd name="connsiteY3" fmla="*/ 0 h 752475"/>
            <a:gd name="connsiteX0" fmla="*/ 2133600 w 2133600"/>
            <a:gd name="connsiteY0" fmla="*/ 676275 h 676275"/>
            <a:gd name="connsiteX1" fmla="*/ 1371600 w 2133600"/>
            <a:gd name="connsiteY1" fmla="*/ 533400 h 676275"/>
            <a:gd name="connsiteX2" fmla="*/ 514350 w 2133600"/>
            <a:gd name="connsiteY2" fmla="*/ 352425 h 676275"/>
            <a:gd name="connsiteX3" fmla="*/ 0 w 2133600"/>
            <a:gd name="connsiteY3" fmla="*/ 0 h 6762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133600" h="676275">
              <a:moveTo>
                <a:pt x="2133600" y="676275"/>
              </a:moveTo>
              <a:cubicBezTo>
                <a:pt x="1941512" y="625475"/>
                <a:pt x="1739900" y="650875"/>
                <a:pt x="1371600" y="533400"/>
              </a:cubicBezTo>
              <a:cubicBezTo>
                <a:pt x="1111250" y="450850"/>
                <a:pt x="757238" y="433388"/>
                <a:pt x="514350" y="352425"/>
              </a:cubicBezTo>
              <a:lnTo>
                <a:pt x="0" y="0"/>
              </a:lnTo>
            </a:path>
          </a:pathLst>
        </a:cu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1057275</xdr:colOff>
      <xdr:row>2</xdr:row>
      <xdr:rowOff>285750</xdr:rowOff>
    </xdr:from>
    <xdr:to>
      <xdr:col>3</xdr:col>
      <xdr:colOff>600075</xdr:colOff>
      <xdr:row>3</xdr:row>
      <xdr:rowOff>133350</xdr:rowOff>
    </xdr:to>
    <xdr:cxnSp macro="">
      <xdr:nvCxnSpPr>
        <xdr:cNvPr id="4" name="Straight Arrow Connector 3"/>
        <xdr:cNvCxnSpPr/>
      </xdr:nvCxnSpPr>
      <xdr:spPr>
        <a:xfrm>
          <a:off x="2571750" y="771525"/>
          <a:ext cx="819150" cy="142875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9524</xdr:colOff>
      <xdr:row>2</xdr:row>
      <xdr:rowOff>257175</xdr:rowOff>
    </xdr:from>
    <xdr:to>
      <xdr:col>5</xdr:col>
      <xdr:colOff>19049</xdr:colOff>
      <xdr:row>4</xdr:row>
      <xdr:rowOff>85725</xdr:rowOff>
    </xdr:to>
    <xdr:sp macro="" textlink="">
      <xdr:nvSpPr>
        <xdr:cNvPr id="5" name="Oval 4"/>
        <xdr:cNvSpPr/>
      </xdr:nvSpPr>
      <xdr:spPr>
        <a:xfrm>
          <a:off x="3457574" y="742950"/>
          <a:ext cx="790575" cy="3238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609600</xdr:colOff>
          <xdr:row>2</xdr:row>
          <xdr:rowOff>66675</xdr:rowOff>
        </xdr:from>
        <xdr:to>
          <xdr:col>1</xdr:col>
          <xdr:colOff>1066800</xdr:colOff>
          <xdr:row>2</xdr:row>
          <xdr:rowOff>219075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6</xdr:col>
      <xdr:colOff>247650</xdr:colOff>
      <xdr:row>1</xdr:row>
      <xdr:rowOff>228600</xdr:rowOff>
    </xdr:from>
    <xdr:to>
      <xdr:col>10</xdr:col>
      <xdr:colOff>28575</xdr:colOff>
      <xdr:row>9</xdr:row>
      <xdr:rowOff>86310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476250"/>
          <a:ext cx="2790825" cy="159126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3</xdr:row>
      <xdr:rowOff>114300</xdr:rowOff>
    </xdr:from>
    <xdr:to>
      <xdr:col>2</xdr:col>
      <xdr:colOff>552450</xdr:colOff>
      <xdr:row>4</xdr:row>
      <xdr:rowOff>161925</xdr:rowOff>
    </xdr:to>
    <xdr:sp macro="" textlink="">
      <xdr:nvSpPr>
        <xdr:cNvPr id="2" name="Up Arrow 1"/>
        <xdr:cNvSpPr/>
      </xdr:nvSpPr>
      <xdr:spPr>
        <a:xfrm>
          <a:off x="1752600" y="895350"/>
          <a:ext cx="295275" cy="238125"/>
        </a:xfrm>
        <a:prstGeom prst="up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476250</xdr:colOff>
          <xdr:row>2</xdr:row>
          <xdr:rowOff>28575</xdr:rowOff>
        </xdr:from>
        <xdr:to>
          <xdr:col>1</xdr:col>
          <xdr:colOff>933450</xdr:colOff>
          <xdr:row>2</xdr:row>
          <xdr:rowOff>180975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6</xdr:row>
      <xdr:rowOff>180976</xdr:rowOff>
    </xdr:from>
    <xdr:to>
      <xdr:col>4</xdr:col>
      <xdr:colOff>762000</xdr:colOff>
      <xdr:row>14</xdr:row>
      <xdr:rowOff>173410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1447801"/>
          <a:ext cx="3038475" cy="16688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9</xdr:row>
      <xdr:rowOff>47625</xdr:rowOff>
    </xdr:from>
    <xdr:to>
      <xdr:col>2</xdr:col>
      <xdr:colOff>523875</xdr:colOff>
      <xdr:row>12</xdr:row>
      <xdr:rowOff>28575</xdr:rowOff>
    </xdr:to>
    <xdr:sp macro="" textlink="">
      <xdr:nvSpPr>
        <xdr:cNvPr id="3" name="Right Arrow 2"/>
        <xdr:cNvSpPr/>
      </xdr:nvSpPr>
      <xdr:spPr>
        <a:xfrm>
          <a:off x="1343025" y="1866900"/>
          <a:ext cx="409575" cy="5524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6</xdr:col>
      <xdr:colOff>57151</xdr:colOff>
      <xdr:row>3</xdr:row>
      <xdr:rowOff>180975</xdr:rowOff>
    </xdr:from>
    <xdr:to>
      <xdr:col>12</xdr:col>
      <xdr:colOff>1</xdr:colOff>
      <xdr:row>20</xdr:row>
      <xdr:rowOff>28575</xdr:rowOff>
    </xdr:to>
    <xdr:grpSp>
      <xdr:nvGrpSpPr>
        <xdr:cNvPr id="4" name="Group 3"/>
        <xdr:cNvGrpSpPr/>
      </xdr:nvGrpSpPr>
      <xdr:grpSpPr>
        <a:xfrm>
          <a:off x="4591051" y="857250"/>
          <a:ext cx="3600450" cy="3086100"/>
          <a:chOff x="4467225" y="809625"/>
          <a:chExt cx="3933825" cy="3143250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67225" y="809625"/>
            <a:ext cx="3933825" cy="3143250"/>
          </a:xfrm>
          <a:prstGeom prst="rect">
            <a:avLst/>
          </a:prstGeom>
        </xdr:spPr>
      </xdr:pic>
      <xdr:sp macro="" textlink="">
        <xdr:nvSpPr>
          <xdr:cNvPr id="5" name="Rounded Rectangle 4"/>
          <xdr:cNvSpPr/>
        </xdr:nvSpPr>
        <xdr:spPr>
          <a:xfrm>
            <a:off x="4781550" y="2619375"/>
            <a:ext cx="571500" cy="180975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8</xdr:row>
      <xdr:rowOff>152400</xdr:rowOff>
    </xdr:from>
    <xdr:to>
      <xdr:col>9</xdr:col>
      <xdr:colOff>257175</xdr:colOff>
      <xdr:row>25</xdr:row>
      <xdr:rowOff>66675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6475" y="1781175"/>
          <a:ext cx="3943350" cy="3152775"/>
        </a:xfrm>
        <a:prstGeom prst="rect">
          <a:avLst/>
        </a:prstGeom>
      </xdr:spPr>
    </xdr:pic>
    <xdr:clientData/>
  </xdr:twoCellAnchor>
  <xdr:twoCellAnchor editAs="oneCell">
    <xdr:from>
      <xdr:col>4</xdr:col>
      <xdr:colOff>485775</xdr:colOff>
      <xdr:row>12</xdr:row>
      <xdr:rowOff>28575</xdr:rowOff>
    </xdr:from>
    <xdr:to>
      <xdr:col>11</xdr:col>
      <xdr:colOff>152400</xdr:colOff>
      <xdr:row>28</xdr:row>
      <xdr:rowOff>114300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0425" y="2419350"/>
          <a:ext cx="3933825" cy="3133725"/>
        </a:xfrm>
        <a:prstGeom prst="rect">
          <a:avLst/>
        </a:prstGeom>
      </xdr:spPr>
    </xdr:pic>
    <xdr:clientData/>
  </xdr:twoCellAnchor>
  <xdr:twoCellAnchor editAs="oneCell">
    <xdr:from>
      <xdr:col>9</xdr:col>
      <xdr:colOff>333375</xdr:colOff>
      <xdr:row>15</xdr:row>
      <xdr:rowOff>57150</xdr:rowOff>
    </xdr:from>
    <xdr:to>
      <xdr:col>16</xdr:col>
      <xdr:colOff>0</xdr:colOff>
      <xdr:row>31</xdr:row>
      <xdr:rowOff>161925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6025" y="3019425"/>
          <a:ext cx="3933825" cy="3152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13</xdr:row>
      <xdr:rowOff>161925</xdr:rowOff>
    </xdr:from>
    <xdr:to>
      <xdr:col>11</xdr:col>
      <xdr:colOff>570251</xdr:colOff>
      <xdr:row>29</xdr:row>
      <xdr:rowOff>104775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50" y="2762250"/>
          <a:ext cx="3218201" cy="3000375"/>
        </a:xfrm>
        <a:prstGeom prst="rect">
          <a:avLst/>
        </a:prstGeom>
      </xdr:spPr>
    </xdr:pic>
    <xdr:clientData/>
  </xdr:twoCellAnchor>
  <xdr:twoCellAnchor editAs="oneCell">
    <xdr:from>
      <xdr:col>18</xdr:col>
      <xdr:colOff>504825</xdr:colOff>
      <xdr:row>6</xdr:row>
      <xdr:rowOff>47625</xdr:rowOff>
    </xdr:from>
    <xdr:to>
      <xdr:col>20</xdr:col>
      <xdr:colOff>476249</xdr:colOff>
      <xdr:row>8</xdr:row>
      <xdr:rowOff>85725</xdr:rowOff>
    </xdr:to>
    <xdr:pic>
      <xdr:nvPicPr>
        <xdr:cNvPr id="4" name="Picture 3" descr="38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306550" y="1304925"/>
          <a:ext cx="1190624" cy="419100"/>
        </a:xfrm>
        <a:prstGeom prst="rect">
          <a:avLst/>
        </a:prstGeom>
      </xdr:spPr>
    </xdr:pic>
    <xdr:clientData/>
  </xdr:twoCellAnchor>
  <xdr:twoCellAnchor>
    <xdr:from>
      <xdr:col>3</xdr:col>
      <xdr:colOff>104775</xdr:colOff>
      <xdr:row>23</xdr:row>
      <xdr:rowOff>104775</xdr:rowOff>
    </xdr:from>
    <xdr:to>
      <xdr:col>3</xdr:col>
      <xdr:colOff>314325</xdr:colOff>
      <xdr:row>25</xdr:row>
      <xdr:rowOff>152400</xdr:rowOff>
    </xdr:to>
    <xdr:sp macro="" textlink="">
      <xdr:nvSpPr>
        <xdr:cNvPr id="5" name="Right Arrow 4"/>
        <xdr:cNvSpPr/>
      </xdr:nvSpPr>
      <xdr:spPr>
        <a:xfrm>
          <a:off x="1790700" y="4619625"/>
          <a:ext cx="209550" cy="428625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4</xdr:col>
      <xdr:colOff>152400</xdr:colOff>
      <xdr:row>13</xdr:row>
      <xdr:rowOff>152400</xdr:rowOff>
    </xdr:from>
    <xdr:to>
      <xdr:col>4</xdr:col>
      <xdr:colOff>447675</xdr:colOff>
      <xdr:row>15</xdr:row>
      <xdr:rowOff>66675</xdr:rowOff>
    </xdr:to>
    <xdr:sp macro="" textlink="">
      <xdr:nvSpPr>
        <xdr:cNvPr id="6" name="Oval 5"/>
        <xdr:cNvSpPr/>
      </xdr:nvSpPr>
      <xdr:spPr>
        <a:xfrm>
          <a:off x="2447925" y="2752725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363537</xdr:colOff>
      <xdr:row>15</xdr:row>
      <xdr:rowOff>28575</xdr:rowOff>
    </xdr:from>
    <xdr:to>
      <xdr:col>8</xdr:col>
      <xdr:colOff>393700</xdr:colOff>
      <xdr:row>21</xdr:row>
      <xdr:rowOff>52387</xdr:rowOff>
    </xdr:to>
    <xdr:sp macro="" textlink="">
      <xdr:nvSpPr>
        <xdr:cNvPr id="7" name="Freeform 6"/>
        <xdr:cNvSpPr/>
      </xdr:nvSpPr>
      <xdr:spPr>
        <a:xfrm>
          <a:off x="2659062" y="3009900"/>
          <a:ext cx="2468563" cy="1176337"/>
        </a:xfrm>
        <a:custGeom>
          <a:avLst/>
          <a:gdLst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808038 w 2478088"/>
            <a:gd name="connsiteY2" fmla="*/ 457200 h 1204912"/>
            <a:gd name="connsiteX3" fmla="*/ 998538 w 2478088"/>
            <a:gd name="connsiteY3" fmla="*/ 1085850 h 1204912"/>
            <a:gd name="connsiteX4" fmla="*/ 2293938 w 2478088"/>
            <a:gd name="connsiteY4" fmla="*/ 1171575 h 1204912"/>
            <a:gd name="connsiteX5" fmla="*/ 2103438 w 2478088"/>
            <a:gd name="connsiteY5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808038 w 2478088"/>
            <a:gd name="connsiteY3" fmla="*/ 457200 h 1204912"/>
            <a:gd name="connsiteX4" fmla="*/ 998538 w 2478088"/>
            <a:gd name="connsiteY4" fmla="*/ 1085850 h 1204912"/>
            <a:gd name="connsiteX5" fmla="*/ 2293938 w 2478088"/>
            <a:gd name="connsiteY5" fmla="*/ 1171575 h 1204912"/>
            <a:gd name="connsiteX6" fmla="*/ 2103438 w 2478088"/>
            <a:gd name="connsiteY6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141288 w 2478088"/>
            <a:gd name="connsiteY3" fmla="*/ 200025 h 1204912"/>
            <a:gd name="connsiteX4" fmla="*/ 808038 w 2478088"/>
            <a:gd name="connsiteY4" fmla="*/ 457200 h 1204912"/>
            <a:gd name="connsiteX5" fmla="*/ 998538 w 2478088"/>
            <a:gd name="connsiteY5" fmla="*/ 1085850 h 1204912"/>
            <a:gd name="connsiteX6" fmla="*/ 2293938 w 2478088"/>
            <a:gd name="connsiteY6" fmla="*/ 1171575 h 1204912"/>
            <a:gd name="connsiteX7" fmla="*/ 2103438 w 2478088"/>
            <a:gd name="connsiteY7" fmla="*/ 952500 h 12049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2478088" h="1204912">
              <a:moveTo>
                <a:pt x="17463" y="0"/>
              </a:moveTo>
              <a:cubicBezTo>
                <a:pt x="8731" y="9525"/>
                <a:pt x="0" y="19050"/>
                <a:pt x="131763" y="95250"/>
              </a:cubicBezTo>
              <a:cubicBezTo>
                <a:pt x="152400" y="114300"/>
                <a:pt x="38101" y="82550"/>
                <a:pt x="150813" y="142875"/>
              </a:cubicBezTo>
              <a:cubicBezTo>
                <a:pt x="157163" y="153987"/>
                <a:pt x="31751" y="147638"/>
                <a:pt x="141288" y="200025"/>
              </a:cubicBezTo>
              <a:cubicBezTo>
                <a:pt x="250826" y="252413"/>
                <a:pt x="665163" y="309562"/>
                <a:pt x="808038" y="457200"/>
              </a:cubicBezTo>
              <a:cubicBezTo>
                <a:pt x="950913" y="604838"/>
                <a:pt x="750888" y="966788"/>
                <a:pt x="998538" y="1085850"/>
              </a:cubicBezTo>
              <a:cubicBezTo>
                <a:pt x="1246188" y="1204912"/>
                <a:pt x="2109788" y="1193800"/>
                <a:pt x="2293938" y="1171575"/>
              </a:cubicBezTo>
              <a:cubicBezTo>
                <a:pt x="2478088" y="1149350"/>
                <a:pt x="2290763" y="1050925"/>
                <a:pt x="2103438" y="952500"/>
              </a:cubicBezTo>
            </a:path>
          </a:pathLst>
        </a:custGeom>
        <a:ln>
          <a:solidFill>
            <a:srgbClr val="0000FF"/>
          </a:solidFill>
          <a:headEnd type="arrow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180975</xdr:rowOff>
        </xdr:from>
        <xdr:to>
          <xdr:col>1</xdr:col>
          <xdr:colOff>476250</xdr:colOff>
          <xdr:row>15</xdr:row>
          <xdr:rowOff>19050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14</xdr:row>
          <xdr:rowOff>171450</xdr:rowOff>
        </xdr:from>
        <xdr:to>
          <xdr:col>1</xdr:col>
          <xdr:colOff>476250</xdr:colOff>
          <xdr:row>16</xdr:row>
          <xdr:rowOff>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15</xdr:row>
          <xdr:rowOff>180975</xdr:rowOff>
        </xdr:from>
        <xdr:to>
          <xdr:col>1</xdr:col>
          <xdr:colOff>476250</xdr:colOff>
          <xdr:row>17</xdr:row>
          <xdr:rowOff>9525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16</xdr:row>
          <xdr:rowOff>180975</xdr:rowOff>
        </xdr:from>
        <xdr:to>
          <xdr:col>1</xdr:col>
          <xdr:colOff>476250</xdr:colOff>
          <xdr:row>18</xdr:row>
          <xdr:rowOff>19050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17</xdr:row>
          <xdr:rowOff>171450</xdr:rowOff>
        </xdr:from>
        <xdr:to>
          <xdr:col>1</xdr:col>
          <xdr:colOff>476250</xdr:colOff>
          <xdr:row>19</xdr:row>
          <xdr:rowOff>9525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3124200</xdr:colOff>
          <xdr:row>15</xdr:row>
          <xdr:rowOff>190500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46081" name="Group Box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3124200</xdr:colOff>
          <xdr:row>18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46082" name="Group Box 2" hidden="1">
              <a:extLst>
                <a:ext uri="{63B3BB69-23CF-44E3-9099-C40C66FF867C}">
                  <a14:compatExt spid="_x0000_s46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0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46084" name="Group Box 4" hidden="1">
              <a:extLst>
                <a:ext uri="{63B3BB69-23CF-44E3-9099-C40C66FF867C}">
                  <a14:compatExt spid="_x0000_s46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16</xdr:row>
          <xdr:rowOff>66675</xdr:rowOff>
        </xdr:from>
        <xdr:to>
          <xdr:col>3</xdr:col>
          <xdr:colOff>314325</xdr:colOff>
          <xdr:row>17</xdr:row>
          <xdr:rowOff>123825</xdr:rowOff>
        </xdr:to>
        <xdr:sp macro="" textlink="">
          <xdr:nvSpPr>
            <xdr:cNvPr id="46085" name="Option Button 5" hidden="1">
              <a:extLst>
                <a:ext uri="{63B3BB69-23CF-44E3-9099-C40C66FF867C}">
                  <a14:compatExt spid="_x0000_s46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16</xdr:row>
          <xdr:rowOff>66675</xdr:rowOff>
        </xdr:from>
        <xdr:to>
          <xdr:col>3</xdr:col>
          <xdr:colOff>657225</xdr:colOff>
          <xdr:row>17</xdr:row>
          <xdr:rowOff>123825</xdr:rowOff>
        </xdr:to>
        <xdr:sp macro="" textlink="">
          <xdr:nvSpPr>
            <xdr:cNvPr id="46087" name="Option Button 7" hidden="1">
              <a:extLst>
                <a:ext uri="{63B3BB69-23CF-44E3-9099-C40C66FF867C}">
                  <a14:compatExt spid="_x0000_s46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</xdr:row>
          <xdr:rowOff>57150</xdr:rowOff>
        </xdr:from>
        <xdr:to>
          <xdr:col>3</xdr:col>
          <xdr:colOff>304800</xdr:colOff>
          <xdr:row>19</xdr:row>
          <xdr:rowOff>114300</xdr:rowOff>
        </xdr:to>
        <xdr:sp macro="" textlink="">
          <xdr:nvSpPr>
            <xdr:cNvPr id="46088" name="Option Button 8" hidden="1">
              <a:extLst>
                <a:ext uri="{63B3BB69-23CF-44E3-9099-C40C66FF867C}">
                  <a14:compatExt spid="_x0000_s46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3124200</xdr:colOff>
          <xdr:row>17</xdr:row>
          <xdr:rowOff>190500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46089" name="Group Box 9" hidden="1">
              <a:extLst>
                <a:ext uri="{63B3BB69-23CF-44E3-9099-C40C66FF867C}">
                  <a14:compatExt spid="_x0000_s46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3124200</xdr:colOff>
          <xdr:row>19</xdr:row>
          <xdr:rowOff>190500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46095" name="Group Box 15" hidden="1">
              <a:extLst>
                <a:ext uri="{63B3BB69-23CF-44E3-9099-C40C66FF867C}">
                  <a14:compatExt spid="_x0000_s46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20</xdr:row>
          <xdr:rowOff>66675</xdr:rowOff>
        </xdr:from>
        <xdr:to>
          <xdr:col>3</xdr:col>
          <xdr:colOff>314325</xdr:colOff>
          <xdr:row>21</xdr:row>
          <xdr:rowOff>123825</xdr:rowOff>
        </xdr:to>
        <xdr:sp macro="" textlink="">
          <xdr:nvSpPr>
            <xdr:cNvPr id="46096" name="Option Button 16" hidden="1">
              <a:extLst>
                <a:ext uri="{63B3BB69-23CF-44E3-9099-C40C66FF867C}">
                  <a14:compatExt spid="_x0000_s46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20</xdr:row>
          <xdr:rowOff>66675</xdr:rowOff>
        </xdr:from>
        <xdr:to>
          <xdr:col>3</xdr:col>
          <xdr:colOff>657225</xdr:colOff>
          <xdr:row>21</xdr:row>
          <xdr:rowOff>123825</xdr:rowOff>
        </xdr:to>
        <xdr:sp macro="" textlink="">
          <xdr:nvSpPr>
            <xdr:cNvPr id="46097" name="Option Button 17" hidden="1">
              <a:extLst>
                <a:ext uri="{63B3BB69-23CF-44E3-9099-C40C66FF867C}">
                  <a14:compatExt spid="_x0000_s46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3124200</xdr:colOff>
          <xdr:row>17</xdr:row>
          <xdr:rowOff>190500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46098" name="Group Box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18</xdr:row>
          <xdr:rowOff>66675</xdr:rowOff>
        </xdr:from>
        <xdr:to>
          <xdr:col>3</xdr:col>
          <xdr:colOff>657225</xdr:colOff>
          <xdr:row>19</xdr:row>
          <xdr:rowOff>123825</xdr:rowOff>
        </xdr:to>
        <xdr:sp macro="" textlink="">
          <xdr:nvSpPr>
            <xdr:cNvPr id="46100" name="Option Button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76200</xdr:colOff>
      <xdr:row>3</xdr:row>
      <xdr:rowOff>133350</xdr:rowOff>
    </xdr:from>
    <xdr:to>
      <xdr:col>2</xdr:col>
      <xdr:colOff>2438400</xdr:colOff>
      <xdr:row>14</xdr:row>
      <xdr:rowOff>49227</xdr:rowOff>
    </xdr:to>
    <xdr:grpSp>
      <xdr:nvGrpSpPr>
        <xdr:cNvPr id="5" name="Group 4"/>
        <xdr:cNvGrpSpPr/>
      </xdr:nvGrpSpPr>
      <xdr:grpSpPr>
        <a:xfrm>
          <a:off x="466725" y="809625"/>
          <a:ext cx="2695575" cy="2011377"/>
          <a:chOff x="4886325" y="809625"/>
          <a:chExt cx="2695575" cy="2011377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86325" y="809625"/>
            <a:ext cx="2695575" cy="2011377"/>
          </a:xfrm>
          <a:prstGeom prst="rect">
            <a:avLst/>
          </a:prstGeom>
        </xdr:spPr>
      </xdr:pic>
      <xdr:sp macro="" textlink="">
        <xdr:nvSpPr>
          <xdr:cNvPr id="4" name="Oval 3"/>
          <xdr:cNvSpPr/>
        </xdr:nvSpPr>
        <xdr:spPr>
          <a:xfrm>
            <a:off x="4933950" y="1962150"/>
            <a:ext cx="285750" cy="247650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11</xdr:row>
      <xdr:rowOff>57151</xdr:rowOff>
    </xdr:from>
    <xdr:to>
      <xdr:col>10</xdr:col>
      <xdr:colOff>266700</xdr:colOff>
      <xdr:row>19</xdr:row>
      <xdr:rowOff>113677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2428876"/>
          <a:ext cx="3562350" cy="1656726"/>
        </a:xfrm>
        <a:prstGeom prst="rect">
          <a:avLst/>
        </a:prstGeom>
      </xdr:spPr>
    </xdr:pic>
    <xdr:clientData/>
  </xdr:twoCellAnchor>
  <xdr:twoCellAnchor>
    <xdr:from>
      <xdr:col>13</xdr:col>
      <xdr:colOff>495300</xdr:colOff>
      <xdr:row>17</xdr:row>
      <xdr:rowOff>85725</xdr:rowOff>
    </xdr:from>
    <xdr:to>
      <xdr:col>13</xdr:col>
      <xdr:colOff>895350</xdr:colOff>
      <xdr:row>18</xdr:row>
      <xdr:rowOff>152400</xdr:rowOff>
    </xdr:to>
    <xdr:sp macro="" textlink="">
      <xdr:nvSpPr>
        <xdr:cNvPr id="3" name="Up Arrow 2"/>
        <xdr:cNvSpPr/>
      </xdr:nvSpPr>
      <xdr:spPr>
        <a:xfrm>
          <a:off x="9696450" y="3657600"/>
          <a:ext cx="400050" cy="266700"/>
        </a:xfrm>
        <a:prstGeom prst="up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190500</xdr:colOff>
      <xdr:row>10</xdr:row>
      <xdr:rowOff>28575</xdr:rowOff>
    </xdr:from>
    <xdr:to>
      <xdr:col>4</xdr:col>
      <xdr:colOff>447675</xdr:colOff>
      <xdr:row>11</xdr:row>
      <xdr:rowOff>0</xdr:rowOff>
    </xdr:to>
    <xdr:sp macro="" textlink="">
      <xdr:nvSpPr>
        <xdr:cNvPr id="5" name="Oval 4"/>
        <xdr:cNvSpPr/>
      </xdr:nvSpPr>
      <xdr:spPr>
        <a:xfrm>
          <a:off x="2409825" y="2124075"/>
          <a:ext cx="257175" cy="247650"/>
        </a:xfrm>
        <a:prstGeom prst="ellipse">
          <a:avLst/>
        </a:prstGeom>
        <a:noFill/>
        <a:ln w="190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266700</xdr:colOff>
      <xdr:row>8</xdr:row>
      <xdr:rowOff>117475</xdr:rowOff>
    </xdr:from>
    <xdr:to>
      <xdr:col>6</xdr:col>
      <xdr:colOff>434975</xdr:colOff>
      <xdr:row>14</xdr:row>
      <xdr:rowOff>104775</xdr:rowOff>
    </xdr:to>
    <xdr:sp macro="" textlink="">
      <xdr:nvSpPr>
        <xdr:cNvPr id="6" name="Freeform 5"/>
        <xdr:cNvSpPr/>
      </xdr:nvSpPr>
      <xdr:spPr>
        <a:xfrm>
          <a:off x="1876425" y="1812925"/>
          <a:ext cx="1997075" cy="1263650"/>
        </a:xfrm>
        <a:custGeom>
          <a:avLst/>
          <a:gdLst>
            <a:gd name="connsiteX0" fmla="*/ 0 w 1997075"/>
            <a:gd name="connsiteY0" fmla="*/ 320675 h 1263650"/>
            <a:gd name="connsiteX1" fmla="*/ 542925 w 1997075"/>
            <a:gd name="connsiteY1" fmla="*/ 6350 h 1263650"/>
            <a:gd name="connsiteX2" fmla="*/ 1885950 w 1997075"/>
            <a:gd name="connsiteY2" fmla="*/ 282575 h 1263650"/>
            <a:gd name="connsiteX3" fmla="*/ 1209675 w 1997075"/>
            <a:gd name="connsiteY3" fmla="*/ 1025525 h 1263650"/>
            <a:gd name="connsiteX4" fmla="*/ 1552575 w 1997075"/>
            <a:gd name="connsiteY4" fmla="*/ 1263650 h 1263650"/>
            <a:gd name="connsiteX5" fmla="*/ 1552575 w 1997075"/>
            <a:gd name="connsiteY5" fmla="*/ 1263650 h 12636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997075" h="1263650">
              <a:moveTo>
                <a:pt x="0" y="320675"/>
              </a:moveTo>
              <a:cubicBezTo>
                <a:pt x="114300" y="166687"/>
                <a:pt x="228600" y="12700"/>
                <a:pt x="542925" y="6350"/>
              </a:cubicBezTo>
              <a:cubicBezTo>
                <a:pt x="857250" y="0"/>
                <a:pt x="1774825" y="112712"/>
                <a:pt x="1885950" y="282575"/>
              </a:cubicBezTo>
              <a:cubicBezTo>
                <a:pt x="1997075" y="452438"/>
                <a:pt x="1265238" y="862013"/>
                <a:pt x="1209675" y="1025525"/>
              </a:cubicBezTo>
              <a:cubicBezTo>
                <a:pt x="1154113" y="1189038"/>
                <a:pt x="1552575" y="1263650"/>
                <a:pt x="1552575" y="1263650"/>
              </a:cubicBezTo>
              <a:lnTo>
                <a:pt x="1552575" y="1263650"/>
              </a:lnTo>
            </a:path>
          </a:pathLst>
        </a:custGeom>
        <a:ln w="19050">
          <a:solidFill>
            <a:srgbClr val="3333FF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381000</xdr:colOff>
      <xdr:row>11</xdr:row>
      <xdr:rowOff>9525</xdr:rowOff>
    </xdr:from>
    <xdr:to>
      <xdr:col>6</xdr:col>
      <xdr:colOff>9525</xdr:colOff>
      <xdr:row>15</xdr:row>
      <xdr:rowOff>142875</xdr:rowOff>
    </xdr:to>
    <xdr:sp macro="" textlink="">
      <xdr:nvSpPr>
        <xdr:cNvPr id="7" name="Freeform 6"/>
        <xdr:cNvSpPr/>
      </xdr:nvSpPr>
      <xdr:spPr>
        <a:xfrm>
          <a:off x="3838575" y="2381250"/>
          <a:ext cx="847725" cy="933450"/>
        </a:xfrm>
        <a:custGeom>
          <a:avLst/>
          <a:gdLst>
            <a:gd name="connsiteX0" fmla="*/ 809625 w 809625"/>
            <a:gd name="connsiteY0" fmla="*/ 933450 h 952500"/>
            <a:gd name="connsiteX1" fmla="*/ 647700 w 809625"/>
            <a:gd name="connsiteY1" fmla="*/ 933450 h 952500"/>
            <a:gd name="connsiteX2" fmla="*/ 390525 w 809625"/>
            <a:gd name="connsiteY2" fmla="*/ 819150 h 952500"/>
            <a:gd name="connsiteX3" fmla="*/ 285750 w 809625"/>
            <a:gd name="connsiteY3" fmla="*/ 438150 h 952500"/>
            <a:gd name="connsiteX4" fmla="*/ 152400 w 809625"/>
            <a:gd name="connsiteY4" fmla="*/ 171450 h 952500"/>
            <a:gd name="connsiteX5" fmla="*/ 0 w 809625"/>
            <a:gd name="connsiteY5" fmla="*/ 0 h 952500"/>
            <a:gd name="connsiteX6" fmla="*/ 0 w 809625"/>
            <a:gd name="connsiteY6" fmla="*/ 0 h 952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09625" h="952500">
              <a:moveTo>
                <a:pt x="809625" y="933450"/>
              </a:moveTo>
              <a:cubicBezTo>
                <a:pt x="763587" y="942975"/>
                <a:pt x="717550" y="952500"/>
                <a:pt x="647700" y="933450"/>
              </a:cubicBezTo>
              <a:cubicBezTo>
                <a:pt x="577850" y="914400"/>
                <a:pt x="450850" y="901700"/>
                <a:pt x="390525" y="819150"/>
              </a:cubicBezTo>
              <a:cubicBezTo>
                <a:pt x="330200" y="736600"/>
                <a:pt x="325437" y="546100"/>
                <a:pt x="285750" y="438150"/>
              </a:cubicBezTo>
              <a:cubicBezTo>
                <a:pt x="246063" y="330200"/>
                <a:pt x="200025" y="244475"/>
                <a:pt x="152400" y="171450"/>
              </a:cubicBezTo>
              <a:cubicBezTo>
                <a:pt x="104775" y="98425"/>
                <a:pt x="0" y="0"/>
                <a:pt x="0" y="0"/>
              </a:cubicBezTo>
              <a:lnTo>
                <a:pt x="0" y="0"/>
              </a:lnTo>
            </a:path>
          </a:pathLst>
        </a:custGeom>
        <a:ln w="19050">
          <a:solidFill>
            <a:srgbClr val="3333FF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10</xdr:row>
          <xdr:rowOff>19050</xdr:rowOff>
        </xdr:from>
        <xdr:to>
          <xdr:col>3</xdr:col>
          <xdr:colOff>419100</xdr:colOff>
          <xdr:row>10</xdr:row>
          <xdr:rowOff>247650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552451</xdr:colOff>
      <xdr:row>2</xdr:row>
      <xdr:rowOff>9525</xdr:rowOff>
    </xdr:from>
    <xdr:to>
      <xdr:col>9</xdr:col>
      <xdr:colOff>323851</xdr:colOff>
      <xdr:row>10</xdr:row>
      <xdr:rowOff>118484</xdr:rowOff>
    </xdr:to>
    <xdr:grpSp>
      <xdr:nvGrpSpPr>
        <xdr:cNvPr id="9" name="Group 8"/>
        <xdr:cNvGrpSpPr/>
      </xdr:nvGrpSpPr>
      <xdr:grpSpPr>
        <a:xfrm>
          <a:off x="5229226" y="504825"/>
          <a:ext cx="2286000" cy="1709159"/>
          <a:chOff x="7534276" y="447675"/>
          <a:chExt cx="2286000" cy="1709159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534276" y="447675"/>
            <a:ext cx="2286000" cy="1709159"/>
          </a:xfrm>
          <a:prstGeom prst="rect">
            <a:avLst/>
          </a:prstGeom>
        </xdr:spPr>
      </xdr:pic>
      <xdr:sp macro="" textlink="">
        <xdr:nvSpPr>
          <xdr:cNvPr id="4" name="Oval 3"/>
          <xdr:cNvSpPr/>
        </xdr:nvSpPr>
        <xdr:spPr>
          <a:xfrm>
            <a:off x="7686675" y="1314450"/>
            <a:ext cx="247650" cy="190500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11</xdr:row>
      <xdr:rowOff>19050</xdr:rowOff>
    </xdr:from>
    <xdr:to>
      <xdr:col>6</xdr:col>
      <xdr:colOff>571500</xdr:colOff>
      <xdr:row>19</xdr:row>
      <xdr:rowOff>10085</xdr:rowOff>
    </xdr:to>
    <xdr:grpSp>
      <xdr:nvGrpSpPr>
        <xdr:cNvPr id="12" name="Group 11"/>
        <xdr:cNvGrpSpPr/>
      </xdr:nvGrpSpPr>
      <xdr:grpSpPr>
        <a:xfrm>
          <a:off x="3848100" y="2286000"/>
          <a:ext cx="2514600" cy="1781735"/>
          <a:chOff x="3848100" y="2286000"/>
          <a:chExt cx="2514600" cy="1781735"/>
        </a:xfrm>
      </xdr:grpSpPr>
      <xdr:pic>
        <xdr:nvPicPr>
          <xdr:cNvPr id="9" name="Picture 8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848100" y="2286000"/>
            <a:ext cx="2514600" cy="1781735"/>
          </a:xfrm>
          <a:prstGeom prst="rect">
            <a:avLst/>
          </a:prstGeom>
        </xdr:spPr>
      </xdr:pic>
      <xdr:sp macro="" textlink="">
        <xdr:nvSpPr>
          <xdr:cNvPr id="11" name="TextBox 10"/>
          <xdr:cNvSpPr txBox="1"/>
        </xdr:nvSpPr>
        <xdr:spPr>
          <a:xfrm>
            <a:off x="4939495" y="3293387"/>
            <a:ext cx="1295773" cy="3719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700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berasal dari range N3:N17 dalam</a:t>
            </a:r>
            <a:r>
              <a:rPr lang="id-ID" sz="700" baseline="0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tab sheet KASUS6</a:t>
            </a:r>
            <a:endParaRPr lang="id-ID" sz="7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3</xdr:col>
      <xdr:colOff>423940</xdr:colOff>
      <xdr:row>13</xdr:row>
      <xdr:rowOff>131844</xdr:rowOff>
    </xdr:from>
    <xdr:to>
      <xdr:col>5</xdr:col>
      <xdr:colOff>161926</xdr:colOff>
      <xdr:row>15</xdr:row>
      <xdr:rowOff>210843</xdr:rowOff>
    </xdr:to>
    <xdr:sp macro="" textlink="">
      <xdr:nvSpPr>
        <xdr:cNvPr id="3" name="Freeform 2"/>
        <xdr:cNvSpPr/>
      </xdr:nvSpPr>
      <xdr:spPr>
        <a:xfrm>
          <a:off x="3900565" y="2855994"/>
          <a:ext cx="1090536" cy="536199"/>
        </a:xfrm>
        <a:custGeom>
          <a:avLst/>
          <a:gdLst>
            <a:gd name="connsiteX0" fmla="*/ 647700 w 647700"/>
            <a:gd name="connsiteY0" fmla="*/ 217487 h 217487"/>
            <a:gd name="connsiteX1" fmla="*/ 495300 w 647700"/>
            <a:gd name="connsiteY1" fmla="*/ 17462 h 217487"/>
            <a:gd name="connsiteX2" fmla="*/ 0 w 647700"/>
            <a:gd name="connsiteY2" fmla="*/ 112712 h 217487"/>
            <a:gd name="connsiteX3" fmla="*/ 0 w 647700"/>
            <a:gd name="connsiteY3" fmla="*/ 112712 h 217487"/>
            <a:gd name="connsiteX0" fmla="*/ 723900 w 723900"/>
            <a:gd name="connsiteY0" fmla="*/ 213810 h 213810"/>
            <a:gd name="connsiteX1" fmla="*/ 495300 w 723900"/>
            <a:gd name="connsiteY1" fmla="*/ 16937 h 213810"/>
            <a:gd name="connsiteX2" fmla="*/ 0 w 723900"/>
            <a:gd name="connsiteY2" fmla="*/ 112187 h 213810"/>
            <a:gd name="connsiteX3" fmla="*/ 0 w 723900"/>
            <a:gd name="connsiteY3" fmla="*/ 112187 h 213810"/>
            <a:gd name="connsiteX0" fmla="*/ 723900 w 723900"/>
            <a:gd name="connsiteY0" fmla="*/ 213810 h 213810"/>
            <a:gd name="connsiteX1" fmla="*/ 495300 w 723900"/>
            <a:gd name="connsiteY1" fmla="*/ 16937 h 213810"/>
            <a:gd name="connsiteX2" fmla="*/ 0 w 723900"/>
            <a:gd name="connsiteY2" fmla="*/ 112187 h 213810"/>
            <a:gd name="connsiteX3" fmla="*/ 0 w 723900"/>
            <a:gd name="connsiteY3" fmla="*/ 112187 h 213810"/>
            <a:gd name="connsiteX0" fmla="*/ 723900 w 963557"/>
            <a:gd name="connsiteY0" fmla="*/ 101623 h 185627"/>
            <a:gd name="connsiteX1" fmla="*/ 944780 w 963557"/>
            <a:gd name="connsiteY1" fmla="*/ 183780 h 185627"/>
            <a:gd name="connsiteX2" fmla="*/ 0 w 963557"/>
            <a:gd name="connsiteY2" fmla="*/ 0 h 185627"/>
            <a:gd name="connsiteX3" fmla="*/ 0 w 963557"/>
            <a:gd name="connsiteY3" fmla="*/ 0 h 185627"/>
            <a:gd name="connsiteX0" fmla="*/ 723900 w 1220694"/>
            <a:gd name="connsiteY0" fmla="*/ 101623 h 292641"/>
            <a:gd name="connsiteX1" fmla="*/ 944780 w 1220694"/>
            <a:gd name="connsiteY1" fmla="*/ 183780 h 292641"/>
            <a:gd name="connsiteX2" fmla="*/ 0 w 1220694"/>
            <a:gd name="connsiteY2" fmla="*/ 0 h 292641"/>
            <a:gd name="connsiteX3" fmla="*/ 1220694 w 1220694"/>
            <a:gd name="connsiteY3" fmla="*/ 292641 h 292641"/>
            <a:gd name="connsiteX0" fmla="*/ 44944 w 541738"/>
            <a:gd name="connsiteY0" fmla="*/ 400 h 191418"/>
            <a:gd name="connsiteX1" fmla="*/ 265824 w 541738"/>
            <a:gd name="connsiteY1" fmla="*/ 82557 h 191418"/>
            <a:gd name="connsiteX2" fmla="*/ 324095 w 541738"/>
            <a:gd name="connsiteY2" fmla="*/ 126765 h 191418"/>
            <a:gd name="connsiteX3" fmla="*/ 541738 w 541738"/>
            <a:gd name="connsiteY3" fmla="*/ 191418 h 191418"/>
            <a:gd name="connsiteX0" fmla="*/ 45374 w 542168"/>
            <a:gd name="connsiteY0" fmla="*/ 391 h 191409"/>
            <a:gd name="connsiteX1" fmla="*/ 266254 w 542168"/>
            <a:gd name="connsiteY1" fmla="*/ 82548 h 191409"/>
            <a:gd name="connsiteX2" fmla="*/ 352913 w 542168"/>
            <a:gd name="connsiteY2" fmla="*/ 116548 h 191409"/>
            <a:gd name="connsiteX3" fmla="*/ 542168 w 542168"/>
            <a:gd name="connsiteY3" fmla="*/ 191409 h 191409"/>
            <a:gd name="connsiteX0" fmla="*/ 44910 w 541704"/>
            <a:gd name="connsiteY0" fmla="*/ 539 h 191557"/>
            <a:gd name="connsiteX1" fmla="*/ 270521 w 541704"/>
            <a:gd name="connsiteY1" fmla="*/ 62279 h 191557"/>
            <a:gd name="connsiteX2" fmla="*/ 352449 w 541704"/>
            <a:gd name="connsiteY2" fmla="*/ 116696 h 191557"/>
            <a:gd name="connsiteX3" fmla="*/ 541704 w 541704"/>
            <a:gd name="connsiteY3" fmla="*/ 191557 h 19155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541704" h="191557">
              <a:moveTo>
                <a:pt x="44910" y="539"/>
              </a:moveTo>
              <a:cubicBezTo>
                <a:pt x="-120190" y="-5640"/>
                <a:pt x="219265" y="42920"/>
                <a:pt x="270521" y="62279"/>
              </a:cubicBezTo>
              <a:cubicBezTo>
                <a:pt x="321777" y="81638"/>
                <a:pt x="352449" y="116696"/>
                <a:pt x="352449" y="116696"/>
              </a:cubicBezTo>
              <a:lnTo>
                <a:pt x="541704" y="191557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495068</xdr:colOff>
      <xdr:row>14</xdr:row>
      <xdr:rowOff>43623</xdr:rowOff>
    </xdr:from>
    <xdr:to>
      <xdr:col>3</xdr:col>
      <xdr:colOff>504822</xdr:colOff>
      <xdr:row>18</xdr:row>
      <xdr:rowOff>149162</xdr:rowOff>
    </xdr:to>
    <xdr:sp macro="" textlink="">
      <xdr:nvSpPr>
        <xdr:cNvPr id="4" name="Freeform 3"/>
        <xdr:cNvSpPr/>
      </xdr:nvSpPr>
      <xdr:spPr>
        <a:xfrm>
          <a:off x="2000018" y="2996373"/>
          <a:ext cx="1981429" cy="1019939"/>
        </a:xfrm>
        <a:custGeom>
          <a:avLst/>
          <a:gdLst>
            <a:gd name="connsiteX0" fmla="*/ 647700 w 647700"/>
            <a:gd name="connsiteY0" fmla="*/ 217487 h 217487"/>
            <a:gd name="connsiteX1" fmla="*/ 495300 w 647700"/>
            <a:gd name="connsiteY1" fmla="*/ 17462 h 217487"/>
            <a:gd name="connsiteX2" fmla="*/ 0 w 647700"/>
            <a:gd name="connsiteY2" fmla="*/ 112712 h 217487"/>
            <a:gd name="connsiteX3" fmla="*/ 0 w 647700"/>
            <a:gd name="connsiteY3" fmla="*/ 112712 h 217487"/>
            <a:gd name="connsiteX0" fmla="*/ 723900 w 723900"/>
            <a:gd name="connsiteY0" fmla="*/ 213810 h 213810"/>
            <a:gd name="connsiteX1" fmla="*/ 495300 w 723900"/>
            <a:gd name="connsiteY1" fmla="*/ 16937 h 213810"/>
            <a:gd name="connsiteX2" fmla="*/ 0 w 723900"/>
            <a:gd name="connsiteY2" fmla="*/ 112187 h 213810"/>
            <a:gd name="connsiteX3" fmla="*/ 0 w 723900"/>
            <a:gd name="connsiteY3" fmla="*/ 112187 h 213810"/>
            <a:gd name="connsiteX0" fmla="*/ 723900 w 723900"/>
            <a:gd name="connsiteY0" fmla="*/ 213810 h 213810"/>
            <a:gd name="connsiteX1" fmla="*/ 495300 w 723900"/>
            <a:gd name="connsiteY1" fmla="*/ 16937 h 213810"/>
            <a:gd name="connsiteX2" fmla="*/ 0 w 723900"/>
            <a:gd name="connsiteY2" fmla="*/ 112187 h 213810"/>
            <a:gd name="connsiteX3" fmla="*/ 0 w 723900"/>
            <a:gd name="connsiteY3" fmla="*/ 112187 h 213810"/>
            <a:gd name="connsiteX0" fmla="*/ 723900 w 723900"/>
            <a:gd name="connsiteY0" fmla="*/ 220951 h 220951"/>
            <a:gd name="connsiteX1" fmla="*/ 495300 w 723900"/>
            <a:gd name="connsiteY1" fmla="*/ 24078 h 220951"/>
            <a:gd name="connsiteX2" fmla="*/ 257175 w 723900"/>
            <a:gd name="connsiteY2" fmla="*/ 63877 h 220951"/>
            <a:gd name="connsiteX3" fmla="*/ 0 w 723900"/>
            <a:gd name="connsiteY3" fmla="*/ 119328 h 220951"/>
            <a:gd name="connsiteX4" fmla="*/ 0 w 723900"/>
            <a:gd name="connsiteY4" fmla="*/ 119328 h 220951"/>
            <a:gd name="connsiteX0" fmla="*/ 1057275 w 1057275"/>
            <a:gd name="connsiteY0" fmla="*/ 220951 h 440830"/>
            <a:gd name="connsiteX1" fmla="*/ 828675 w 1057275"/>
            <a:gd name="connsiteY1" fmla="*/ 24078 h 440830"/>
            <a:gd name="connsiteX2" fmla="*/ 590550 w 1057275"/>
            <a:gd name="connsiteY2" fmla="*/ 63877 h 440830"/>
            <a:gd name="connsiteX3" fmla="*/ 333375 w 1057275"/>
            <a:gd name="connsiteY3" fmla="*/ 119328 h 440830"/>
            <a:gd name="connsiteX4" fmla="*/ 0 w 1057275"/>
            <a:gd name="connsiteY4" fmla="*/ 440830 h 440830"/>
            <a:gd name="connsiteX0" fmla="*/ 1057275 w 1057275"/>
            <a:gd name="connsiteY0" fmla="*/ 220951 h 440830"/>
            <a:gd name="connsiteX1" fmla="*/ 828675 w 1057275"/>
            <a:gd name="connsiteY1" fmla="*/ 24078 h 440830"/>
            <a:gd name="connsiteX2" fmla="*/ 590550 w 1057275"/>
            <a:gd name="connsiteY2" fmla="*/ 63877 h 440830"/>
            <a:gd name="connsiteX3" fmla="*/ 438150 w 1057275"/>
            <a:gd name="connsiteY3" fmla="*/ 254863 h 440830"/>
            <a:gd name="connsiteX4" fmla="*/ 0 w 1057275"/>
            <a:gd name="connsiteY4" fmla="*/ 440830 h 440830"/>
            <a:gd name="connsiteX0" fmla="*/ 1057275 w 1057275"/>
            <a:gd name="connsiteY0" fmla="*/ 171898 h 391777"/>
            <a:gd name="connsiteX1" fmla="*/ 704850 w 1057275"/>
            <a:gd name="connsiteY1" fmla="*/ 116864 h 391777"/>
            <a:gd name="connsiteX2" fmla="*/ 590550 w 1057275"/>
            <a:gd name="connsiteY2" fmla="*/ 14824 h 391777"/>
            <a:gd name="connsiteX3" fmla="*/ 438150 w 1057275"/>
            <a:gd name="connsiteY3" fmla="*/ 205810 h 391777"/>
            <a:gd name="connsiteX4" fmla="*/ 0 w 1057275"/>
            <a:gd name="connsiteY4" fmla="*/ 391777 h 391777"/>
            <a:gd name="connsiteX0" fmla="*/ 1057275 w 1057275"/>
            <a:gd name="connsiteY0" fmla="*/ 171898 h 391777"/>
            <a:gd name="connsiteX1" fmla="*/ 838201 w 1057275"/>
            <a:gd name="connsiteY1" fmla="*/ 90471 h 391777"/>
            <a:gd name="connsiteX2" fmla="*/ 704850 w 1057275"/>
            <a:gd name="connsiteY2" fmla="*/ 116864 h 391777"/>
            <a:gd name="connsiteX3" fmla="*/ 590550 w 1057275"/>
            <a:gd name="connsiteY3" fmla="*/ 14824 h 391777"/>
            <a:gd name="connsiteX4" fmla="*/ 438150 w 1057275"/>
            <a:gd name="connsiteY4" fmla="*/ 205810 h 391777"/>
            <a:gd name="connsiteX5" fmla="*/ 0 w 1057275"/>
            <a:gd name="connsiteY5" fmla="*/ 391777 h 391777"/>
            <a:gd name="connsiteX0" fmla="*/ 885825 w 885825"/>
            <a:gd name="connsiteY0" fmla="*/ 93099 h 391777"/>
            <a:gd name="connsiteX1" fmla="*/ 838201 w 885825"/>
            <a:gd name="connsiteY1" fmla="*/ 90471 h 391777"/>
            <a:gd name="connsiteX2" fmla="*/ 704850 w 885825"/>
            <a:gd name="connsiteY2" fmla="*/ 116864 h 391777"/>
            <a:gd name="connsiteX3" fmla="*/ 590550 w 885825"/>
            <a:gd name="connsiteY3" fmla="*/ 14824 h 391777"/>
            <a:gd name="connsiteX4" fmla="*/ 438150 w 885825"/>
            <a:gd name="connsiteY4" fmla="*/ 205810 h 391777"/>
            <a:gd name="connsiteX5" fmla="*/ 0 w 885825"/>
            <a:gd name="connsiteY5" fmla="*/ 391777 h 391777"/>
            <a:gd name="connsiteX0" fmla="*/ 885825 w 885825"/>
            <a:gd name="connsiteY0" fmla="*/ 93099 h 391777"/>
            <a:gd name="connsiteX1" fmla="*/ 838201 w 885825"/>
            <a:gd name="connsiteY1" fmla="*/ 90471 h 391777"/>
            <a:gd name="connsiteX2" fmla="*/ 704850 w 885825"/>
            <a:gd name="connsiteY2" fmla="*/ 116864 h 391777"/>
            <a:gd name="connsiteX3" fmla="*/ 590550 w 885825"/>
            <a:gd name="connsiteY3" fmla="*/ 14824 h 391777"/>
            <a:gd name="connsiteX4" fmla="*/ 438150 w 885825"/>
            <a:gd name="connsiteY4" fmla="*/ 205810 h 391777"/>
            <a:gd name="connsiteX5" fmla="*/ 352426 w 885825"/>
            <a:gd name="connsiteY5" fmla="*/ 339478 h 391777"/>
            <a:gd name="connsiteX6" fmla="*/ 0 w 885825"/>
            <a:gd name="connsiteY6" fmla="*/ 391777 h 391777"/>
            <a:gd name="connsiteX0" fmla="*/ 914400 w 914400"/>
            <a:gd name="connsiteY0" fmla="*/ 93099 h 410689"/>
            <a:gd name="connsiteX1" fmla="*/ 866776 w 914400"/>
            <a:gd name="connsiteY1" fmla="*/ 90471 h 410689"/>
            <a:gd name="connsiteX2" fmla="*/ 733425 w 914400"/>
            <a:gd name="connsiteY2" fmla="*/ 116864 h 410689"/>
            <a:gd name="connsiteX3" fmla="*/ 619125 w 914400"/>
            <a:gd name="connsiteY3" fmla="*/ 14824 h 410689"/>
            <a:gd name="connsiteX4" fmla="*/ 466725 w 914400"/>
            <a:gd name="connsiteY4" fmla="*/ 205810 h 410689"/>
            <a:gd name="connsiteX5" fmla="*/ 381001 w 914400"/>
            <a:gd name="connsiteY5" fmla="*/ 339478 h 410689"/>
            <a:gd name="connsiteX6" fmla="*/ 0 w 914400"/>
            <a:gd name="connsiteY6" fmla="*/ 410689 h 410689"/>
            <a:gd name="connsiteX0" fmla="*/ 914400 w 914400"/>
            <a:gd name="connsiteY0" fmla="*/ 93099 h 410689"/>
            <a:gd name="connsiteX1" fmla="*/ 866776 w 914400"/>
            <a:gd name="connsiteY1" fmla="*/ 90471 h 410689"/>
            <a:gd name="connsiteX2" fmla="*/ 733425 w 914400"/>
            <a:gd name="connsiteY2" fmla="*/ 116864 h 410689"/>
            <a:gd name="connsiteX3" fmla="*/ 619125 w 914400"/>
            <a:gd name="connsiteY3" fmla="*/ 14824 h 410689"/>
            <a:gd name="connsiteX4" fmla="*/ 466725 w 914400"/>
            <a:gd name="connsiteY4" fmla="*/ 205810 h 410689"/>
            <a:gd name="connsiteX5" fmla="*/ 333376 w 914400"/>
            <a:gd name="connsiteY5" fmla="*/ 342630 h 410689"/>
            <a:gd name="connsiteX6" fmla="*/ 0 w 914400"/>
            <a:gd name="connsiteY6" fmla="*/ 410689 h 410689"/>
            <a:gd name="connsiteX0" fmla="*/ 914400 w 914400"/>
            <a:gd name="connsiteY0" fmla="*/ 93099 h 410689"/>
            <a:gd name="connsiteX1" fmla="*/ 866776 w 914400"/>
            <a:gd name="connsiteY1" fmla="*/ 90471 h 410689"/>
            <a:gd name="connsiteX2" fmla="*/ 733425 w 914400"/>
            <a:gd name="connsiteY2" fmla="*/ 116864 h 410689"/>
            <a:gd name="connsiteX3" fmla="*/ 619125 w 914400"/>
            <a:gd name="connsiteY3" fmla="*/ 14824 h 410689"/>
            <a:gd name="connsiteX4" fmla="*/ 466725 w 914400"/>
            <a:gd name="connsiteY4" fmla="*/ 205810 h 410689"/>
            <a:gd name="connsiteX5" fmla="*/ 333376 w 914400"/>
            <a:gd name="connsiteY5" fmla="*/ 342630 h 410689"/>
            <a:gd name="connsiteX6" fmla="*/ 0 w 914400"/>
            <a:gd name="connsiteY6" fmla="*/ 410689 h 410689"/>
            <a:gd name="connsiteX0" fmla="*/ 914400 w 914400"/>
            <a:gd name="connsiteY0" fmla="*/ 3952 h 321542"/>
            <a:gd name="connsiteX1" fmla="*/ 866776 w 914400"/>
            <a:gd name="connsiteY1" fmla="*/ 1324 h 321542"/>
            <a:gd name="connsiteX2" fmla="*/ 733425 w 914400"/>
            <a:gd name="connsiteY2" fmla="*/ 27717 h 321542"/>
            <a:gd name="connsiteX3" fmla="*/ 697057 w 914400"/>
            <a:gd name="connsiteY3" fmla="*/ 247180 h 321542"/>
            <a:gd name="connsiteX4" fmla="*/ 466725 w 914400"/>
            <a:gd name="connsiteY4" fmla="*/ 116663 h 321542"/>
            <a:gd name="connsiteX5" fmla="*/ 333376 w 914400"/>
            <a:gd name="connsiteY5" fmla="*/ 253483 h 321542"/>
            <a:gd name="connsiteX6" fmla="*/ 0 w 914400"/>
            <a:gd name="connsiteY6" fmla="*/ 321542 h 321542"/>
            <a:gd name="connsiteX0" fmla="*/ 914400 w 914400"/>
            <a:gd name="connsiteY0" fmla="*/ 3952 h 321542"/>
            <a:gd name="connsiteX1" fmla="*/ 866776 w 914400"/>
            <a:gd name="connsiteY1" fmla="*/ 1324 h 321542"/>
            <a:gd name="connsiteX2" fmla="*/ 733425 w 914400"/>
            <a:gd name="connsiteY2" fmla="*/ 27717 h 321542"/>
            <a:gd name="connsiteX3" fmla="*/ 697057 w 914400"/>
            <a:gd name="connsiteY3" fmla="*/ 247180 h 321542"/>
            <a:gd name="connsiteX4" fmla="*/ 471921 w 914400"/>
            <a:gd name="connsiteY4" fmla="*/ 290022 h 321542"/>
            <a:gd name="connsiteX5" fmla="*/ 333376 w 914400"/>
            <a:gd name="connsiteY5" fmla="*/ 253483 h 321542"/>
            <a:gd name="connsiteX6" fmla="*/ 0 w 914400"/>
            <a:gd name="connsiteY6" fmla="*/ 321542 h 321542"/>
            <a:gd name="connsiteX0" fmla="*/ 1015040 w 1015040"/>
            <a:gd name="connsiteY0" fmla="*/ 3952 h 329879"/>
            <a:gd name="connsiteX1" fmla="*/ 967416 w 1015040"/>
            <a:gd name="connsiteY1" fmla="*/ 1324 h 329879"/>
            <a:gd name="connsiteX2" fmla="*/ 834065 w 1015040"/>
            <a:gd name="connsiteY2" fmla="*/ 27717 h 329879"/>
            <a:gd name="connsiteX3" fmla="*/ 797697 w 1015040"/>
            <a:gd name="connsiteY3" fmla="*/ 247180 h 329879"/>
            <a:gd name="connsiteX4" fmla="*/ 572561 w 1015040"/>
            <a:gd name="connsiteY4" fmla="*/ 290022 h 329879"/>
            <a:gd name="connsiteX5" fmla="*/ 434016 w 1015040"/>
            <a:gd name="connsiteY5" fmla="*/ 253483 h 329879"/>
            <a:gd name="connsiteX6" fmla="*/ 12318 w 1015040"/>
            <a:gd name="connsiteY6" fmla="*/ 325979 h 329879"/>
            <a:gd name="connsiteX7" fmla="*/ 100640 w 1015040"/>
            <a:gd name="connsiteY7" fmla="*/ 321542 h 329879"/>
            <a:gd name="connsiteX0" fmla="*/ 1015040 w 1015040"/>
            <a:gd name="connsiteY0" fmla="*/ 3952 h 329879"/>
            <a:gd name="connsiteX1" fmla="*/ 967416 w 1015040"/>
            <a:gd name="connsiteY1" fmla="*/ 1324 h 329879"/>
            <a:gd name="connsiteX2" fmla="*/ 834065 w 1015040"/>
            <a:gd name="connsiteY2" fmla="*/ 27717 h 329879"/>
            <a:gd name="connsiteX3" fmla="*/ 797697 w 1015040"/>
            <a:gd name="connsiteY3" fmla="*/ 247180 h 329879"/>
            <a:gd name="connsiteX4" fmla="*/ 572561 w 1015040"/>
            <a:gd name="connsiteY4" fmla="*/ 290022 h 329879"/>
            <a:gd name="connsiteX5" fmla="*/ 361280 w 1015040"/>
            <a:gd name="connsiteY5" fmla="*/ 288155 h 329879"/>
            <a:gd name="connsiteX6" fmla="*/ 12318 w 1015040"/>
            <a:gd name="connsiteY6" fmla="*/ 325979 h 329879"/>
            <a:gd name="connsiteX7" fmla="*/ 100640 w 1015040"/>
            <a:gd name="connsiteY7" fmla="*/ 321542 h 329879"/>
            <a:gd name="connsiteX0" fmla="*/ 1044462 w 1044462"/>
            <a:gd name="connsiteY0" fmla="*/ 3952 h 335392"/>
            <a:gd name="connsiteX1" fmla="*/ 996838 w 1044462"/>
            <a:gd name="connsiteY1" fmla="*/ 1324 h 335392"/>
            <a:gd name="connsiteX2" fmla="*/ 863487 w 1044462"/>
            <a:gd name="connsiteY2" fmla="*/ 27717 h 335392"/>
            <a:gd name="connsiteX3" fmla="*/ 827119 w 1044462"/>
            <a:gd name="connsiteY3" fmla="*/ 247180 h 335392"/>
            <a:gd name="connsiteX4" fmla="*/ 601983 w 1044462"/>
            <a:gd name="connsiteY4" fmla="*/ 290022 h 335392"/>
            <a:gd name="connsiteX5" fmla="*/ 390702 w 1044462"/>
            <a:gd name="connsiteY5" fmla="*/ 288155 h 335392"/>
            <a:gd name="connsiteX6" fmla="*/ 10567 w 1044462"/>
            <a:gd name="connsiteY6" fmla="*/ 332283 h 335392"/>
            <a:gd name="connsiteX7" fmla="*/ 130062 w 1044462"/>
            <a:gd name="connsiteY7" fmla="*/ 321542 h 335392"/>
            <a:gd name="connsiteX0" fmla="*/ 1063241 w 1063241"/>
            <a:gd name="connsiteY0" fmla="*/ 3952 h 343606"/>
            <a:gd name="connsiteX1" fmla="*/ 1015617 w 1063241"/>
            <a:gd name="connsiteY1" fmla="*/ 1324 h 343606"/>
            <a:gd name="connsiteX2" fmla="*/ 882266 w 1063241"/>
            <a:gd name="connsiteY2" fmla="*/ 27717 h 343606"/>
            <a:gd name="connsiteX3" fmla="*/ 845898 w 1063241"/>
            <a:gd name="connsiteY3" fmla="*/ 247180 h 343606"/>
            <a:gd name="connsiteX4" fmla="*/ 620762 w 1063241"/>
            <a:gd name="connsiteY4" fmla="*/ 290022 h 343606"/>
            <a:gd name="connsiteX5" fmla="*/ 409481 w 1063241"/>
            <a:gd name="connsiteY5" fmla="*/ 288155 h 343606"/>
            <a:gd name="connsiteX6" fmla="*/ 29346 w 1063241"/>
            <a:gd name="connsiteY6" fmla="*/ 332283 h 343606"/>
            <a:gd name="connsiteX7" fmla="*/ 8564 w 1063241"/>
            <a:gd name="connsiteY7" fmla="*/ 343606 h 343606"/>
            <a:gd name="connsiteX0" fmla="*/ 1096859 w 1096859"/>
            <a:gd name="connsiteY0" fmla="*/ 3952 h 337515"/>
            <a:gd name="connsiteX1" fmla="*/ 1049235 w 1096859"/>
            <a:gd name="connsiteY1" fmla="*/ 1324 h 337515"/>
            <a:gd name="connsiteX2" fmla="*/ 915884 w 1096859"/>
            <a:gd name="connsiteY2" fmla="*/ 27717 h 337515"/>
            <a:gd name="connsiteX3" fmla="*/ 879516 w 1096859"/>
            <a:gd name="connsiteY3" fmla="*/ 247180 h 337515"/>
            <a:gd name="connsiteX4" fmla="*/ 654380 w 1096859"/>
            <a:gd name="connsiteY4" fmla="*/ 290022 h 337515"/>
            <a:gd name="connsiteX5" fmla="*/ 443099 w 1096859"/>
            <a:gd name="connsiteY5" fmla="*/ 288155 h 337515"/>
            <a:gd name="connsiteX6" fmla="*/ 62964 w 1096859"/>
            <a:gd name="connsiteY6" fmla="*/ 332283 h 337515"/>
            <a:gd name="connsiteX7" fmla="*/ 0 w 1096859"/>
            <a:gd name="connsiteY7" fmla="*/ 334150 h 33751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096859" h="337515">
              <a:moveTo>
                <a:pt x="1096859" y="3952"/>
              </a:moveTo>
              <a:cubicBezTo>
                <a:pt x="1093684" y="3514"/>
                <a:pt x="1079397" y="-2637"/>
                <a:pt x="1049235" y="1324"/>
              </a:cubicBezTo>
              <a:cubicBezTo>
                <a:pt x="1019073" y="5285"/>
                <a:pt x="990497" y="53458"/>
                <a:pt x="915884" y="27717"/>
              </a:cubicBezTo>
              <a:cubicBezTo>
                <a:pt x="825397" y="3639"/>
                <a:pt x="923100" y="203463"/>
                <a:pt x="879516" y="247180"/>
              </a:cubicBezTo>
              <a:cubicBezTo>
                <a:pt x="835932" y="290898"/>
                <a:pt x="709942" y="245894"/>
                <a:pt x="654380" y="290022"/>
              </a:cubicBezTo>
              <a:lnTo>
                <a:pt x="443099" y="288155"/>
              </a:lnTo>
              <a:cubicBezTo>
                <a:pt x="371373" y="292046"/>
                <a:pt x="118527" y="320940"/>
                <a:pt x="62964" y="332283"/>
              </a:cubicBezTo>
              <a:cubicBezTo>
                <a:pt x="7401" y="343626"/>
                <a:pt x="6927" y="332788"/>
                <a:pt x="0" y="334150"/>
              </a:cubicBezTo>
            </a:path>
          </a:pathLst>
        </a:cu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161925</xdr:colOff>
      <xdr:row>17</xdr:row>
      <xdr:rowOff>190500</xdr:rowOff>
    </xdr:from>
    <xdr:to>
      <xdr:col>2</xdr:col>
      <xdr:colOff>438150</xdr:colOff>
      <xdr:row>19</xdr:row>
      <xdr:rowOff>57150</xdr:rowOff>
    </xdr:to>
    <xdr:sp macro="" textlink="">
      <xdr:nvSpPr>
        <xdr:cNvPr id="5" name="Oval 4"/>
        <xdr:cNvSpPr/>
      </xdr:nvSpPr>
      <xdr:spPr>
        <a:xfrm>
          <a:off x="1666875" y="3829050"/>
          <a:ext cx="276225" cy="285750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12</xdr:row>
          <xdr:rowOff>47625</xdr:rowOff>
        </xdr:from>
        <xdr:to>
          <xdr:col>2</xdr:col>
          <xdr:colOff>1895475</xdr:colOff>
          <xdr:row>16</xdr:row>
          <xdr:rowOff>161925</xdr:rowOff>
        </xdr:to>
        <xdr:sp macro="" textlink="">
          <xdr:nvSpPr>
            <xdr:cNvPr id="4097" name="List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1604884</xdr:colOff>
      <xdr:row>11</xdr:row>
      <xdr:rowOff>117100</xdr:rowOff>
    </xdr:from>
    <xdr:to>
      <xdr:col>3</xdr:col>
      <xdr:colOff>538085</xdr:colOff>
      <xdr:row>13</xdr:row>
      <xdr:rowOff>134859</xdr:rowOff>
    </xdr:to>
    <xdr:sp macro="" textlink="">
      <xdr:nvSpPr>
        <xdr:cNvPr id="16" name="Freeform 15"/>
        <xdr:cNvSpPr/>
      </xdr:nvSpPr>
      <xdr:spPr>
        <a:xfrm>
          <a:off x="3109834" y="2384050"/>
          <a:ext cx="904876" cy="474959"/>
        </a:xfrm>
        <a:custGeom>
          <a:avLst/>
          <a:gdLst>
            <a:gd name="connsiteX0" fmla="*/ 647700 w 647700"/>
            <a:gd name="connsiteY0" fmla="*/ 217487 h 217487"/>
            <a:gd name="connsiteX1" fmla="*/ 495300 w 647700"/>
            <a:gd name="connsiteY1" fmla="*/ 17462 h 217487"/>
            <a:gd name="connsiteX2" fmla="*/ 0 w 647700"/>
            <a:gd name="connsiteY2" fmla="*/ 112712 h 217487"/>
            <a:gd name="connsiteX3" fmla="*/ 0 w 647700"/>
            <a:gd name="connsiteY3" fmla="*/ 112712 h 217487"/>
            <a:gd name="connsiteX0" fmla="*/ 723900 w 723900"/>
            <a:gd name="connsiteY0" fmla="*/ 213810 h 213810"/>
            <a:gd name="connsiteX1" fmla="*/ 495300 w 723900"/>
            <a:gd name="connsiteY1" fmla="*/ 16937 h 213810"/>
            <a:gd name="connsiteX2" fmla="*/ 0 w 723900"/>
            <a:gd name="connsiteY2" fmla="*/ 112187 h 213810"/>
            <a:gd name="connsiteX3" fmla="*/ 0 w 723900"/>
            <a:gd name="connsiteY3" fmla="*/ 112187 h 213810"/>
            <a:gd name="connsiteX0" fmla="*/ 723900 w 723900"/>
            <a:gd name="connsiteY0" fmla="*/ 213810 h 213810"/>
            <a:gd name="connsiteX1" fmla="*/ 495300 w 723900"/>
            <a:gd name="connsiteY1" fmla="*/ 16937 h 213810"/>
            <a:gd name="connsiteX2" fmla="*/ 0 w 723900"/>
            <a:gd name="connsiteY2" fmla="*/ 112187 h 213810"/>
            <a:gd name="connsiteX3" fmla="*/ 0 w 723900"/>
            <a:gd name="connsiteY3" fmla="*/ 112187 h 213810"/>
            <a:gd name="connsiteX0" fmla="*/ 723900 w 963557"/>
            <a:gd name="connsiteY0" fmla="*/ 101623 h 185627"/>
            <a:gd name="connsiteX1" fmla="*/ 944780 w 963557"/>
            <a:gd name="connsiteY1" fmla="*/ 183780 h 185627"/>
            <a:gd name="connsiteX2" fmla="*/ 0 w 963557"/>
            <a:gd name="connsiteY2" fmla="*/ 0 h 185627"/>
            <a:gd name="connsiteX3" fmla="*/ 0 w 963557"/>
            <a:gd name="connsiteY3" fmla="*/ 0 h 185627"/>
            <a:gd name="connsiteX0" fmla="*/ 723900 w 1220694"/>
            <a:gd name="connsiteY0" fmla="*/ 101623 h 292641"/>
            <a:gd name="connsiteX1" fmla="*/ 944780 w 1220694"/>
            <a:gd name="connsiteY1" fmla="*/ 183780 h 292641"/>
            <a:gd name="connsiteX2" fmla="*/ 0 w 1220694"/>
            <a:gd name="connsiteY2" fmla="*/ 0 h 292641"/>
            <a:gd name="connsiteX3" fmla="*/ 1220694 w 1220694"/>
            <a:gd name="connsiteY3" fmla="*/ 292641 h 292641"/>
            <a:gd name="connsiteX0" fmla="*/ 44944 w 541738"/>
            <a:gd name="connsiteY0" fmla="*/ 400 h 191418"/>
            <a:gd name="connsiteX1" fmla="*/ 265824 w 541738"/>
            <a:gd name="connsiteY1" fmla="*/ 82557 h 191418"/>
            <a:gd name="connsiteX2" fmla="*/ 324095 w 541738"/>
            <a:gd name="connsiteY2" fmla="*/ 126765 h 191418"/>
            <a:gd name="connsiteX3" fmla="*/ 541738 w 541738"/>
            <a:gd name="connsiteY3" fmla="*/ 191418 h 191418"/>
            <a:gd name="connsiteX0" fmla="*/ 45374 w 542168"/>
            <a:gd name="connsiteY0" fmla="*/ 391 h 191409"/>
            <a:gd name="connsiteX1" fmla="*/ 266254 w 542168"/>
            <a:gd name="connsiteY1" fmla="*/ 82548 h 191409"/>
            <a:gd name="connsiteX2" fmla="*/ 352913 w 542168"/>
            <a:gd name="connsiteY2" fmla="*/ 116548 h 191409"/>
            <a:gd name="connsiteX3" fmla="*/ 542168 w 542168"/>
            <a:gd name="connsiteY3" fmla="*/ 191409 h 191409"/>
            <a:gd name="connsiteX0" fmla="*/ 44910 w 541704"/>
            <a:gd name="connsiteY0" fmla="*/ 539 h 191557"/>
            <a:gd name="connsiteX1" fmla="*/ 270521 w 541704"/>
            <a:gd name="connsiteY1" fmla="*/ 62279 h 191557"/>
            <a:gd name="connsiteX2" fmla="*/ 352449 w 541704"/>
            <a:gd name="connsiteY2" fmla="*/ 116696 h 191557"/>
            <a:gd name="connsiteX3" fmla="*/ 541704 w 541704"/>
            <a:gd name="connsiteY3" fmla="*/ 191557 h 191557"/>
            <a:gd name="connsiteX0" fmla="*/ 160867 w 468406"/>
            <a:gd name="connsiteY0" fmla="*/ 539 h 188154"/>
            <a:gd name="connsiteX1" fmla="*/ 386478 w 468406"/>
            <a:gd name="connsiteY1" fmla="*/ 62279 h 188154"/>
            <a:gd name="connsiteX2" fmla="*/ 468406 w 468406"/>
            <a:gd name="connsiteY2" fmla="*/ 116696 h 188154"/>
            <a:gd name="connsiteX3" fmla="*/ 0 w 468406"/>
            <a:gd name="connsiteY3" fmla="*/ 188154 h 188154"/>
            <a:gd name="connsiteX0" fmla="*/ 160867 w 386643"/>
            <a:gd name="connsiteY0" fmla="*/ 425 h 188040"/>
            <a:gd name="connsiteX1" fmla="*/ 386478 w 386643"/>
            <a:gd name="connsiteY1" fmla="*/ 62165 h 188040"/>
            <a:gd name="connsiteX2" fmla="*/ 104091 w 386643"/>
            <a:gd name="connsiteY2" fmla="*/ 28109 h 188040"/>
            <a:gd name="connsiteX3" fmla="*/ 0 w 386643"/>
            <a:gd name="connsiteY3" fmla="*/ 188040 h 188040"/>
            <a:gd name="connsiteX0" fmla="*/ 160867 w 160867"/>
            <a:gd name="connsiteY0" fmla="*/ 122140 h 309755"/>
            <a:gd name="connsiteX1" fmla="*/ 3237 w 160867"/>
            <a:gd name="connsiteY1" fmla="*/ 129 h 309755"/>
            <a:gd name="connsiteX2" fmla="*/ 104091 w 160867"/>
            <a:gd name="connsiteY2" fmla="*/ 149824 h 309755"/>
            <a:gd name="connsiteX3" fmla="*/ 0 w 160867"/>
            <a:gd name="connsiteY3" fmla="*/ 309755 h 309755"/>
            <a:gd name="connsiteX0" fmla="*/ 241299 w 241299"/>
            <a:gd name="connsiteY0" fmla="*/ 169679 h 357294"/>
            <a:gd name="connsiteX1" fmla="*/ 83669 w 241299"/>
            <a:gd name="connsiteY1" fmla="*/ 47668 h 357294"/>
            <a:gd name="connsiteX2" fmla="*/ 0 w 241299"/>
            <a:gd name="connsiteY2" fmla="*/ 0 h 357294"/>
            <a:gd name="connsiteX3" fmla="*/ 80432 w 241299"/>
            <a:gd name="connsiteY3" fmla="*/ 357294 h 357294"/>
            <a:gd name="connsiteX0" fmla="*/ 449481 w 449481"/>
            <a:gd name="connsiteY0" fmla="*/ 169679 h 169679"/>
            <a:gd name="connsiteX1" fmla="*/ 291851 w 449481"/>
            <a:gd name="connsiteY1" fmla="*/ 47668 h 169679"/>
            <a:gd name="connsiteX2" fmla="*/ 208182 w 449481"/>
            <a:gd name="connsiteY2" fmla="*/ 0 h 169679"/>
            <a:gd name="connsiteX3" fmla="*/ 0 w 449481"/>
            <a:gd name="connsiteY3" fmla="*/ 44236 h 169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449481" h="169679">
              <a:moveTo>
                <a:pt x="449481" y="169679"/>
              </a:moveTo>
              <a:cubicBezTo>
                <a:pt x="284381" y="163500"/>
                <a:pt x="332068" y="75948"/>
                <a:pt x="291851" y="47668"/>
              </a:cubicBezTo>
              <a:cubicBezTo>
                <a:pt x="251634" y="19388"/>
                <a:pt x="208182" y="0"/>
                <a:pt x="208182" y="0"/>
              </a:cubicBezTo>
              <a:lnTo>
                <a:pt x="0" y="44236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0</xdr:colOff>
      <xdr:row>3</xdr:row>
      <xdr:rowOff>9525</xdr:rowOff>
    </xdr:from>
    <xdr:to>
      <xdr:col>2</xdr:col>
      <xdr:colOff>1876425</xdr:colOff>
      <xdr:row>10</xdr:row>
      <xdr:rowOff>36360</xdr:rowOff>
    </xdr:to>
    <xdr:grpSp>
      <xdr:nvGrpSpPr>
        <xdr:cNvPr id="6" name="Group 5"/>
        <xdr:cNvGrpSpPr/>
      </xdr:nvGrpSpPr>
      <xdr:grpSpPr>
        <a:xfrm>
          <a:off x="1504950" y="695325"/>
          <a:ext cx="1876425" cy="1417485"/>
          <a:chOff x="3009900" y="76200"/>
          <a:chExt cx="1876425" cy="1417485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009900" y="76200"/>
            <a:ext cx="1876425" cy="1417485"/>
          </a:xfrm>
          <a:prstGeom prst="rect">
            <a:avLst/>
          </a:prstGeom>
        </xdr:spPr>
      </xdr:pic>
      <xdr:sp macro="" textlink="">
        <xdr:nvSpPr>
          <xdr:cNvPr id="15" name="Oval 14"/>
          <xdr:cNvSpPr/>
        </xdr:nvSpPr>
        <xdr:spPr>
          <a:xfrm>
            <a:off x="3495675" y="742950"/>
            <a:ext cx="190500" cy="190500"/>
          </a:xfrm>
          <a:prstGeom prst="ellipse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495143</xdr:colOff>
      <xdr:row>14</xdr:row>
      <xdr:rowOff>50130</xdr:rowOff>
    </xdr:from>
    <xdr:to>
      <xdr:col>7</xdr:col>
      <xdr:colOff>832184</xdr:colOff>
      <xdr:row>21</xdr:row>
      <xdr:rowOff>100263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169" y="2937709"/>
          <a:ext cx="3194541" cy="1524001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10</xdr:row>
      <xdr:rowOff>76200</xdr:rowOff>
    </xdr:from>
    <xdr:to>
      <xdr:col>2</xdr:col>
      <xdr:colOff>28575</xdr:colOff>
      <xdr:row>12</xdr:row>
      <xdr:rowOff>57150</xdr:rowOff>
    </xdr:to>
    <xdr:sp macro="" textlink="">
      <xdr:nvSpPr>
        <xdr:cNvPr id="3" name="Flowchart: Alternate Process 2"/>
        <xdr:cNvSpPr/>
      </xdr:nvSpPr>
      <xdr:spPr>
        <a:xfrm>
          <a:off x="342900" y="581025"/>
          <a:ext cx="904875" cy="381000"/>
        </a:xfrm>
        <a:prstGeom prst="flowChartAlternateProcess">
          <a:avLst/>
        </a:prstGeom>
        <a:noFill/>
        <a:ln w="19050">
          <a:solidFill>
            <a:srgbClr val="00B05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180975</xdr:colOff>
      <xdr:row>12</xdr:row>
      <xdr:rowOff>171450</xdr:rowOff>
    </xdr:from>
    <xdr:to>
      <xdr:col>1</xdr:col>
      <xdr:colOff>676275</xdr:colOff>
      <xdr:row>14</xdr:row>
      <xdr:rowOff>47625</xdr:rowOff>
    </xdr:to>
    <xdr:sp macro="" textlink="">
      <xdr:nvSpPr>
        <xdr:cNvPr id="4" name="Oval 3"/>
        <xdr:cNvSpPr/>
      </xdr:nvSpPr>
      <xdr:spPr>
        <a:xfrm>
          <a:off x="571500" y="1076325"/>
          <a:ext cx="495300" cy="3333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685800</xdr:colOff>
      <xdr:row>12</xdr:row>
      <xdr:rowOff>133350</xdr:rowOff>
    </xdr:from>
    <xdr:to>
      <xdr:col>3</xdr:col>
      <xdr:colOff>285750</xdr:colOff>
      <xdr:row>21</xdr:row>
      <xdr:rowOff>95250</xdr:rowOff>
    </xdr:to>
    <xdr:sp macro="" textlink="">
      <xdr:nvSpPr>
        <xdr:cNvPr id="5" name="Freeform 4"/>
        <xdr:cNvSpPr/>
      </xdr:nvSpPr>
      <xdr:spPr>
        <a:xfrm>
          <a:off x="1066800" y="1038225"/>
          <a:ext cx="552450" cy="1800225"/>
        </a:xfrm>
        <a:custGeom>
          <a:avLst/>
          <a:gdLst>
            <a:gd name="connsiteX0" fmla="*/ 552450 w 552450"/>
            <a:gd name="connsiteY0" fmla="*/ 1600200 h 1800225"/>
            <a:gd name="connsiteX1" fmla="*/ 266700 w 552450"/>
            <a:gd name="connsiteY1" fmla="*/ 1590675 h 1800225"/>
            <a:gd name="connsiteX2" fmla="*/ 342900 w 552450"/>
            <a:gd name="connsiteY2" fmla="*/ 342900 h 1800225"/>
            <a:gd name="connsiteX3" fmla="*/ 304800 w 552450"/>
            <a:gd name="connsiteY3" fmla="*/ 38100 h 1800225"/>
            <a:gd name="connsiteX4" fmla="*/ 0 w 552450"/>
            <a:gd name="connsiteY4" fmla="*/ 114300 h 1800225"/>
            <a:gd name="connsiteX5" fmla="*/ 0 w 552450"/>
            <a:gd name="connsiteY5" fmla="*/ 114300 h 1800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52450" h="1800225">
              <a:moveTo>
                <a:pt x="552450" y="1600200"/>
              </a:moveTo>
              <a:cubicBezTo>
                <a:pt x="427037" y="1700212"/>
                <a:pt x="301625" y="1800225"/>
                <a:pt x="266700" y="1590675"/>
              </a:cubicBezTo>
              <a:cubicBezTo>
                <a:pt x="231775" y="1381125"/>
                <a:pt x="336550" y="601662"/>
                <a:pt x="342900" y="342900"/>
              </a:cubicBezTo>
              <a:cubicBezTo>
                <a:pt x="349250" y="84138"/>
                <a:pt x="361950" y="76200"/>
                <a:pt x="304800" y="38100"/>
              </a:cubicBezTo>
              <a:cubicBezTo>
                <a:pt x="247650" y="0"/>
                <a:pt x="0" y="114300"/>
                <a:pt x="0" y="114300"/>
              </a:cubicBezTo>
              <a:lnTo>
                <a:pt x="0" y="114300"/>
              </a:lnTo>
            </a:path>
          </a:pathLst>
        </a:custGeom>
        <a:ln w="19050">
          <a:solidFill>
            <a:srgbClr val="0000FF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14</xdr:col>
      <xdr:colOff>687358</xdr:colOff>
      <xdr:row>12</xdr:row>
      <xdr:rowOff>181404</xdr:rowOff>
    </xdr:from>
    <xdr:to>
      <xdr:col>15</xdr:col>
      <xdr:colOff>98442</xdr:colOff>
      <xdr:row>13</xdr:row>
      <xdr:rowOff>97162</xdr:rowOff>
    </xdr:to>
    <xdr:sp macro="" textlink="">
      <xdr:nvSpPr>
        <xdr:cNvPr id="6" name="Right Arrow 5"/>
        <xdr:cNvSpPr/>
      </xdr:nvSpPr>
      <xdr:spPr>
        <a:xfrm rot="19611336">
          <a:off x="8840758" y="1086279"/>
          <a:ext cx="173084" cy="144358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</xdr:row>
          <xdr:rowOff>38100</xdr:rowOff>
        </xdr:from>
        <xdr:to>
          <xdr:col>1</xdr:col>
          <xdr:colOff>809625</xdr:colOff>
          <xdr:row>11</xdr:row>
          <xdr:rowOff>247650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Check Box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38100</xdr:rowOff>
        </xdr:from>
        <xdr:to>
          <xdr:col>3</xdr:col>
          <xdr:colOff>361950</xdr:colOff>
          <xdr:row>11</xdr:row>
          <xdr:rowOff>257175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FF" mc:Ignorable="a14" a14:legacySpreadsheetColorIndex="12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11</xdr:row>
          <xdr:rowOff>38100</xdr:rowOff>
        </xdr:from>
        <xdr:to>
          <xdr:col>5</xdr:col>
          <xdr:colOff>361950</xdr:colOff>
          <xdr:row>11</xdr:row>
          <xdr:rowOff>257175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FF" mc:Ignorable="a14" a14:legacySpreadsheetColorIndex="12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11</xdr:row>
          <xdr:rowOff>38100</xdr:rowOff>
        </xdr:from>
        <xdr:to>
          <xdr:col>7</xdr:col>
          <xdr:colOff>361950</xdr:colOff>
          <xdr:row>11</xdr:row>
          <xdr:rowOff>257175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FF" mc:Ignorable="a14" a14:legacySpreadsheetColorIndex="12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d-ID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13</xdr:row>
          <xdr:rowOff>0</xdr:rowOff>
        </xdr:from>
        <xdr:to>
          <xdr:col>11</xdr:col>
          <xdr:colOff>352425</xdr:colOff>
          <xdr:row>13</xdr:row>
          <xdr:rowOff>219075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14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15</xdr:row>
          <xdr:rowOff>0</xdr:rowOff>
        </xdr:from>
        <xdr:to>
          <xdr:col>11</xdr:col>
          <xdr:colOff>352425</xdr:colOff>
          <xdr:row>16</xdr:row>
          <xdr:rowOff>9525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16</xdr:row>
          <xdr:rowOff>0</xdr:rowOff>
        </xdr:from>
        <xdr:to>
          <xdr:col>11</xdr:col>
          <xdr:colOff>352425</xdr:colOff>
          <xdr:row>17</xdr:row>
          <xdr:rowOff>9525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17</xdr:row>
          <xdr:rowOff>0</xdr:rowOff>
        </xdr:from>
        <xdr:to>
          <xdr:col>11</xdr:col>
          <xdr:colOff>352425</xdr:colOff>
          <xdr:row>18</xdr:row>
          <xdr:rowOff>9525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18</xdr:row>
          <xdr:rowOff>0</xdr:rowOff>
        </xdr:from>
        <xdr:to>
          <xdr:col>11</xdr:col>
          <xdr:colOff>352425</xdr:colOff>
          <xdr:row>19</xdr:row>
          <xdr:rowOff>9525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19</xdr:row>
          <xdr:rowOff>0</xdr:rowOff>
        </xdr:from>
        <xdr:to>
          <xdr:col>11</xdr:col>
          <xdr:colOff>352425</xdr:colOff>
          <xdr:row>20</xdr:row>
          <xdr:rowOff>9525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20</xdr:row>
          <xdr:rowOff>0</xdr:rowOff>
        </xdr:from>
        <xdr:to>
          <xdr:col>11</xdr:col>
          <xdr:colOff>352425</xdr:colOff>
          <xdr:row>21</xdr:row>
          <xdr:rowOff>9525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21</xdr:row>
          <xdr:rowOff>0</xdr:rowOff>
        </xdr:from>
        <xdr:to>
          <xdr:col>11</xdr:col>
          <xdr:colOff>352425</xdr:colOff>
          <xdr:row>22</xdr:row>
          <xdr:rowOff>9525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22</xdr:row>
          <xdr:rowOff>0</xdr:rowOff>
        </xdr:from>
        <xdr:to>
          <xdr:col>11</xdr:col>
          <xdr:colOff>352425</xdr:colOff>
          <xdr:row>23</xdr:row>
          <xdr:rowOff>9525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30079</xdr:colOff>
      <xdr:row>3</xdr:row>
      <xdr:rowOff>0</xdr:rowOff>
    </xdr:from>
    <xdr:to>
      <xdr:col>6</xdr:col>
      <xdr:colOff>70184</xdr:colOff>
      <xdr:row>9</xdr:row>
      <xdr:rowOff>190376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3605" y="701842"/>
          <a:ext cx="1834816" cy="1333376"/>
        </a:xfrm>
        <a:prstGeom prst="rect">
          <a:avLst/>
        </a:prstGeom>
      </xdr:spPr>
    </xdr:pic>
    <xdr:clientData/>
  </xdr:twoCellAnchor>
  <xdr:twoCellAnchor>
    <xdr:from>
      <xdr:col>3</xdr:col>
      <xdr:colOff>257485</xdr:colOff>
      <xdr:row>6</xdr:row>
      <xdr:rowOff>48640</xdr:rowOff>
    </xdr:from>
    <xdr:to>
      <xdr:col>3</xdr:col>
      <xdr:colOff>462027</xdr:colOff>
      <xdr:row>7</xdr:row>
      <xdr:rowOff>78553</xdr:rowOff>
    </xdr:to>
    <xdr:sp macro="" textlink="">
      <xdr:nvSpPr>
        <xdr:cNvPr id="9" name="Oval 8"/>
        <xdr:cNvSpPr/>
      </xdr:nvSpPr>
      <xdr:spPr>
        <a:xfrm>
          <a:off x="1601011" y="1321982"/>
          <a:ext cx="204542" cy="220413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495300</xdr:colOff>
          <xdr:row>6</xdr:row>
          <xdr:rowOff>38100</xdr:rowOff>
        </xdr:from>
        <xdr:to>
          <xdr:col>11</xdr:col>
          <xdr:colOff>342900</xdr:colOff>
          <xdr:row>7</xdr:row>
          <xdr:rowOff>0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7</xdr:row>
          <xdr:rowOff>47625</xdr:rowOff>
        </xdr:from>
        <xdr:to>
          <xdr:col>10</xdr:col>
          <xdr:colOff>304800</xdr:colOff>
          <xdr:row>9</xdr:row>
          <xdr:rowOff>123825</xdr:rowOff>
        </xdr:to>
        <xdr:sp macro="" textlink="">
          <xdr:nvSpPr>
            <xdr:cNvPr id="6146" name="Scroll Bar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15</xdr:row>
          <xdr:rowOff>161925</xdr:rowOff>
        </xdr:from>
        <xdr:to>
          <xdr:col>1</xdr:col>
          <xdr:colOff>381000</xdr:colOff>
          <xdr:row>19</xdr:row>
          <xdr:rowOff>104775</xdr:rowOff>
        </xdr:to>
        <xdr:sp macro="" textlink="">
          <xdr:nvSpPr>
            <xdr:cNvPr id="6147" name="Scroll Bar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15</xdr:row>
          <xdr:rowOff>180975</xdr:rowOff>
        </xdr:from>
        <xdr:to>
          <xdr:col>2</xdr:col>
          <xdr:colOff>142875</xdr:colOff>
          <xdr:row>18</xdr:row>
          <xdr:rowOff>57150</xdr:rowOff>
        </xdr:to>
        <xdr:sp macro="" textlink="">
          <xdr:nvSpPr>
            <xdr:cNvPr id="6148" name="Scroll Bar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16</xdr:row>
          <xdr:rowOff>38100</xdr:rowOff>
        </xdr:from>
        <xdr:to>
          <xdr:col>4</xdr:col>
          <xdr:colOff>200025</xdr:colOff>
          <xdr:row>18</xdr:row>
          <xdr:rowOff>9525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0</xdr:colOff>
      <xdr:row>2</xdr:row>
      <xdr:rowOff>19050</xdr:rowOff>
    </xdr:from>
    <xdr:to>
      <xdr:col>5</xdr:col>
      <xdr:colOff>133350</xdr:colOff>
      <xdr:row>12</xdr:row>
      <xdr:rowOff>41839</xdr:rowOff>
    </xdr:to>
    <xdr:grpSp>
      <xdr:nvGrpSpPr>
        <xdr:cNvPr id="6" name="Group 5"/>
        <xdr:cNvGrpSpPr/>
      </xdr:nvGrpSpPr>
      <xdr:grpSpPr>
        <a:xfrm>
          <a:off x="390525" y="504825"/>
          <a:ext cx="2571750" cy="1946839"/>
          <a:chOff x="1609725" y="647700"/>
          <a:chExt cx="2571750" cy="1946839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09725" y="647700"/>
            <a:ext cx="2571750" cy="1946839"/>
          </a:xfrm>
          <a:prstGeom prst="rect">
            <a:avLst/>
          </a:prstGeom>
        </xdr:spPr>
      </xdr:pic>
      <xdr:sp macro="" textlink="">
        <xdr:nvSpPr>
          <xdr:cNvPr id="4" name="Oval 3"/>
          <xdr:cNvSpPr/>
        </xdr:nvSpPr>
        <xdr:spPr>
          <a:xfrm>
            <a:off x="1952625" y="1800225"/>
            <a:ext cx="238125" cy="219075"/>
          </a:xfrm>
          <a:prstGeom prst="ellipse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8/TEXT/TEXT/BAB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F"/>
      <sheetName val="OR"/>
      <sheetName val="AND"/>
      <sheetName val="ADDRESS"/>
      <sheetName val="COLUMN"/>
      <sheetName val="ROW"/>
      <sheetName val="VLOOKUP"/>
      <sheetName val="HLOOKUP"/>
      <sheetName val="FORMULATEXT"/>
      <sheetName val="INDEX"/>
      <sheetName val="MATCH"/>
      <sheetName val="INDEX &amp; MATCH"/>
      <sheetName val="LEFT"/>
      <sheetName val="MID"/>
      <sheetName val="RIGHT"/>
      <sheetName val="LOWER"/>
      <sheetName val="UPPER"/>
      <sheetName val="TEXT"/>
      <sheetName val="VALUE"/>
      <sheetName val="DATE"/>
      <sheetName val="DAYS360"/>
      <sheetName val="EDATE"/>
      <sheetName val="DAY"/>
      <sheetName val="MONTH"/>
      <sheetName val="YEAR"/>
      <sheetName val="EOMONTH"/>
      <sheetName val="HOUR"/>
      <sheetName val="MINUTE"/>
      <sheetName val="SECOND"/>
      <sheetName val="NOW"/>
      <sheetName val="TODAY"/>
      <sheetName val="NOW dan TODAY"/>
      <sheetName val="WORKDAY"/>
      <sheetName val="IPMT"/>
      <sheetName val="CUMIPMT"/>
      <sheetName val="CUMIPRINC"/>
      <sheetName val="PMT"/>
      <sheetName val="PPMT"/>
      <sheetName val="SLN"/>
      <sheetName val="SYD"/>
      <sheetName val="PV"/>
      <sheetName val="NPV"/>
      <sheetName val="IRR"/>
      <sheetName val="MIRR"/>
      <sheetName val="SUM"/>
      <sheetName val="SUMIF"/>
      <sheetName val="ROUND"/>
      <sheetName val="ROUNDDOWN"/>
      <sheetName val="MOD"/>
      <sheetName val="POWER"/>
      <sheetName val="LOG"/>
      <sheetName val="AVEDEV dan AVERAGE"/>
      <sheetName val="MAX dan MAXA"/>
      <sheetName val="COUNTIF"/>
      <sheetName val="COUNTIFS"/>
      <sheetName val="CONVER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3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0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2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3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4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4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3" Type="http://schemas.openxmlformats.org/officeDocument/2006/relationships/ctrlProp" Target="../ctrlProps/ctrlProp6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8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13" Type="http://schemas.openxmlformats.org/officeDocument/2006/relationships/ctrlProp" Target="../ctrlProps/ctrlProp29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3.xml"/><Relationship Id="rId12" Type="http://schemas.openxmlformats.org/officeDocument/2006/relationships/ctrlProp" Target="../ctrlProps/ctrlProp28.xml"/><Relationship Id="rId17" Type="http://schemas.openxmlformats.org/officeDocument/2006/relationships/ctrlProp" Target="../ctrlProps/ctrlProp33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5" Type="http://schemas.openxmlformats.org/officeDocument/2006/relationships/ctrlProp" Target="../ctrlProps/ctrlProp21.xml"/><Relationship Id="rId15" Type="http://schemas.openxmlformats.org/officeDocument/2006/relationships/ctrlProp" Target="../ctrlProps/ctrlProp31.xml"/><Relationship Id="rId10" Type="http://schemas.openxmlformats.org/officeDocument/2006/relationships/ctrlProp" Target="../ctrlProps/ctrlProp26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Relationship Id="rId1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workbookViewId="0">
      <selection activeCell="E5" sqref="E5"/>
    </sheetView>
  </sheetViews>
  <sheetFormatPr defaultRowHeight="15" x14ac:dyDescent="0.25"/>
  <cols>
    <col min="1" max="1" width="5.85546875" style="1" customWidth="1"/>
    <col min="2" max="2" width="12.5703125" style="1" customWidth="1"/>
    <col min="3" max="3" width="9.140625" style="1"/>
    <col min="4" max="4" width="16.85546875" style="1" customWidth="1"/>
    <col min="5" max="5" width="13.7109375" style="1" customWidth="1"/>
    <col min="6" max="6" width="9.85546875" style="1" customWidth="1"/>
    <col min="7" max="12" width="9.140625" style="1"/>
    <col min="13" max="13" width="5.85546875" style="1" customWidth="1"/>
    <col min="14" max="16384" width="9.140625" style="1"/>
  </cols>
  <sheetData>
    <row r="1" spans="2:4" ht="19.5" customHeight="1" x14ac:dyDescent="0.25"/>
    <row r="2" spans="2:4" ht="18.75" x14ac:dyDescent="0.25">
      <c r="B2" s="3" t="s">
        <v>107</v>
      </c>
    </row>
    <row r="3" spans="2:4" x14ac:dyDescent="0.25">
      <c r="B3" s="7" t="s">
        <v>108</v>
      </c>
    </row>
    <row r="5" spans="2:4" x14ac:dyDescent="0.25">
      <c r="B5" s="1" t="s">
        <v>109</v>
      </c>
      <c r="D5" s="1" t="s">
        <v>111</v>
      </c>
    </row>
    <row r="6" spans="2:4" x14ac:dyDescent="0.25">
      <c r="B6" s="2" t="s">
        <v>76</v>
      </c>
    </row>
    <row r="7" spans="2:4" x14ac:dyDescent="0.25">
      <c r="B7" s="2" t="s">
        <v>77</v>
      </c>
    </row>
    <row r="8" spans="2:4" x14ac:dyDescent="0.25">
      <c r="B8" s="2" t="s">
        <v>78</v>
      </c>
    </row>
    <row r="9" spans="2:4" x14ac:dyDescent="0.25">
      <c r="B9" s="2" t="s">
        <v>80</v>
      </c>
    </row>
    <row r="10" spans="2:4" x14ac:dyDescent="0.25">
      <c r="B10" s="2" t="s">
        <v>81</v>
      </c>
    </row>
    <row r="11" spans="2:4" x14ac:dyDescent="0.25">
      <c r="B11" s="2" t="s">
        <v>82</v>
      </c>
    </row>
    <row r="12" spans="2:4" x14ac:dyDescent="0.25">
      <c r="B12" s="2" t="s">
        <v>83</v>
      </c>
    </row>
    <row r="13" spans="2:4" x14ac:dyDescent="0.25">
      <c r="B13" s="2" t="s">
        <v>84</v>
      </c>
    </row>
    <row r="14" spans="2:4" x14ac:dyDescent="0.25">
      <c r="B14" s="2" t="s">
        <v>85</v>
      </c>
    </row>
    <row r="15" spans="2:4" x14ac:dyDescent="0.25">
      <c r="B15" s="2" t="s">
        <v>86</v>
      </c>
    </row>
    <row r="16" spans="2:4" x14ac:dyDescent="0.25">
      <c r="B16" s="2" t="s">
        <v>110</v>
      </c>
    </row>
    <row r="17" spans="2:2" x14ac:dyDescent="0.25">
      <c r="B17" s="2" t="s">
        <v>88</v>
      </c>
    </row>
    <row r="21" spans="2:2" ht="19.5" customHeight="1" x14ac:dyDescent="0.25"/>
  </sheetData>
  <dataValidations count="1">
    <dataValidation type="list" allowBlank="1" showInputMessage="1" showErrorMessage="1" sqref="E5">
      <formula1>$B$6:$B$17</formula1>
    </dataValidation>
  </dataValidation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22"/>
  <sheetViews>
    <sheetView workbookViewId="0">
      <selection activeCell="N14" sqref="N14"/>
    </sheetView>
  </sheetViews>
  <sheetFormatPr defaultRowHeight="15" x14ac:dyDescent="0.25"/>
  <cols>
    <col min="1" max="1" width="5.85546875" style="1" customWidth="1"/>
    <col min="2" max="2" width="14.5703125" style="1" customWidth="1"/>
    <col min="3" max="3" width="9.140625" style="1"/>
    <col min="4" max="4" width="9.140625" style="1" customWidth="1"/>
    <col min="5" max="7" width="9.140625" style="1"/>
    <col min="8" max="8" width="5.85546875" style="1" customWidth="1"/>
    <col min="9" max="16384" width="9.140625" style="1"/>
  </cols>
  <sheetData>
    <row r="1" spans="2:4" ht="19.5" customHeight="1" x14ac:dyDescent="0.25"/>
    <row r="2" spans="2:4" ht="18.75" x14ac:dyDescent="0.25">
      <c r="B2" s="3" t="s">
        <v>105</v>
      </c>
    </row>
    <row r="3" spans="2:4" ht="19.5" customHeight="1" x14ac:dyDescent="0.25">
      <c r="B3" s="98" t="s">
        <v>52</v>
      </c>
      <c r="C3" s="65">
        <v>50</v>
      </c>
      <c r="D3" s="6" t="s">
        <v>53</v>
      </c>
    </row>
    <row r="16" spans="2:4" ht="19.5" customHeight="1" x14ac:dyDescent="0.25"/>
    <row r="22" ht="19.5" customHeight="1" x14ac:dyDescent="0.25"/>
  </sheetData>
  <pageMargins left="0.7" right="0.7" top="0.75" bottom="0.75" header="0.3" footer="0.3"/>
  <pageSetup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Scroll Bar 1">
              <controlPr defaultSize="0" autoPict="0">
                <anchor moveWithCells="1">
                  <from>
                    <xdr:col>1</xdr:col>
                    <xdr:colOff>438150</xdr:colOff>
                    <xdr:row>2</xdr:row>
                    <xdr:rowOff>47625</xdr:rowOff>
                  </from>
                  <to>
                    <xdr:col>1</xdr:col>
                    <xdr:colOff>895350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9"/>
  <sheetViews>
    <sheetView workbookViewId="0">
      <selection activeCell="I14" sqref="I14"/>
    </sheetView>
  </sheetViews>
  <sheetFormatPr defaultRowHeight="15" x14ac:dyDescent="0.25"/>
  <cols>
    <col min="1" max="1" width="5.85546875" style="1" customWidth="1"/>
    <col min="2" max="2" width="21.28515625" style="1" customWidth="1"/>
    <col min="3" max="3" width="10.85546875" style="1" bestFit="1" customWidth="1"/>
    <col min="4" max="8" width="9.140625" style="1"/>
    <col min="9" max="9" width="28.1406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3" t="s">
        <v>54</v>
      </c>
    </row>
    <row r="3" spans="2:9" x14ac:dyDescent="0.25">
      <c r="B3" s="85" t="s">
        <v>55</v>
      </c>
      <c r="C3" s="66">
        <v>5000000</v>
      </c>
      <c r="D3" s="8"/>
      <c r="H3" s="34">
        <f>C3/10000</f>
        <v>500</v>
      </c>
      <c r="I3" s="100" t="s">
        <v>158</v>
      </c>
    </row>
    <row r="4" spans="2:9" x14ac:dyDescent="0.25">
      <c r="B4" s="85" t="s">
        <v>56</v>
      </c>
      <c r="C4" s="66">
        <v>25000000</v>
      </c>
      <c r="D4" s="8"/>
      <c r="H4" s="34">
        <f>C4/10000</f>
        <v>2500</v>
      </c>
      <c r="I4" s="100" t="s">
        <v>159</v>
      </c>
    </row>
    <row r="5" spans="2:9" x14ac:dyDescent="0.25">
      <c r="B5" s="85" t="s">
        <v>57</v>
      </c>
      <c r="C5" s="66">
        <v>250000</v>
      </c>
      <c r="D5" s="8"/>
      <c r="H5" s="34">
        <f>C5/10000</f>
        <v>25</v>
      </c>
      <c r="I5" s="100" t="s">
        <v>160</v>
      </c>
    </row>
    <row r="6" spans="2:9" x14ac:dyDescent="0.25">
      <c r="C6" s="35"/>
    </row>
    <row r="7" spans="2:9" ht="18.75" customHeight="1" x14ac:dyDescent="0.25">
      <c r="B7" s="85" t="s">
        <v>58</v>
      </c>
      <c r="C7" s="36">
        <f>E7*10000</f>
        <v>12500000</v>
      </c>
      <c r="E7" s="1">
        <v>1250</v>
      </c>
      <c r="G7" s="1" t="s">
        <v>154</v>
      </c>
    </row>
    <row r="11" spans="2:9" ht="19.5" customHeight="1" x14ac:dyDescent="0.25"/>
    <row r="21" ht="19.5" customHeight="1" x14ac:dyDescent="0.25"/>
    <row r="2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Scroll Bar 1">
              <controlPr defaultSize="0" autoPict="0">
                <anchor moveWithCells="1">
                  <from>
                    <xdr:col>1</xdr:col>
                    <xdr:colOff>723900</xdr:colOff>
                    <xdr:row>6</xdr:row>
                    <xdr:rowOff>38100</xdr:rowOff>
                  </from>
                  <to>
                    <xdr:col>1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9"/>
  <sheetViews>
    <sheetView topLeftCell="A10" workbookViewId="0">
      <selection activeCell="H14" sqref="H14"/>
    </sheetView>
  </sheetViews>
  <sheetFormatPr defaultRowHeight="15" x14ac:dyDescent="0.25"/>
  <cols>
    <col min="1" max="1" width="5.85546875" style="1" customWidth="1"/>
    <col min="2" max="2" width="20.140625" style="1" customWidth="1"/>
    <col min="3" max="3" width="10.85546875" style="1" bestFit="1" customWidth="1"/>
    <col min="4" max="4" width="10.7109375" style="1" customWidth="1"/>
    <col min="5" max="5" width="13.140625" style="1" customWidth="1"/>
    <col min="6" max="6" width="10.7109375" style="1" customWidth="1"/>
    <col min="7" max="8" width="9.140625" style="1"/>
    <col min="9" max="9" width="24.8554687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3" t="s">
        <v>60</v>
      </c>
    </row>
    <row r="3" spans="2:9" x14ac:dyDescent="0.25">
      <c r="B3" s="85" t="s">
        <v>55</v>
      </c>
      <c r="C3" s="67">
        <v>-10</v>
      </c>
      <c r="D3" s="8"/>
      <c r="H3" s="34">
        <v>0</v>
      </c>
      <c r="I3" s="101" t="s">
        <v>161</v>
      </c>
    </row>
    <row r="4" spans="2:9" x14ac:dyDescent="0.25">
      <c r="B4" s="85" t="s">
        <v>56</v>
      </c>
      <c r="C4" s="67">
        <v>10</v>
      </c>
      <c r="D4" s="8"/>
      <c r="H4" s="34">
        <f>-C3+C4</f>
        <v>20</v>
      </c>
      <c r="I4" s="101" t="s">
        <v>163</v>
      </c>
    </row>
    <row r="5" spans="2:9" x14ac:dyDescent="0.25">
      <c r="B5" s="85" t="s">
        <v>57</v>
      </c>
      <c r="C5" s="67">
        <v>1</v>
      </c>
      <c r="D5" s="8"/>
      <c r="H5" s="34">
        <v>1</v>
      </c>
      <c r="I5" s="102" t="s">
        <v>162</v>
      </c>
    </row>
    <row r="6" spans="2:9" x14ac:dyDescent="0.25">
      <c r="C6" s="35"/>
    </row>
    <row r="7" spans="2:9" ht="18.75" customHeight="1" x14ac:dyDescent="0.25">
      <c r="B7" s="85" t="s">
        <v>61</v>
      </c>
      <c r="C7" s="68">
        <f>E7-10</f>
        <v>0</v>
      </c>
      <c r="E7" s="37">
        <v>10</v>
      </c>
      <c r="G7" s="1" t="s">
        <v>106</v>
      </c>
    </row>
    <row r="11" spans="2:9" ht="19.5" customHeight="1" x14ac:dyDescent="0.25"/>
    <row r="21" ht="19.5" customHeight="1" x14ac:dyDescent="0.25"/>
    <row r="2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Scroll Bar 1">
              <controlPr defaultSize="0" autoPict="0">
                <anchor moveWithCells="1">
                  <from>
                    <xdr:col>1</xdr:col>
                    <xdr:colOff>723900</xdr:colOff>
                    <xdr:row>6</xdr:row>
                    <xdr:rowOff>38100</xdr:rowOff>
                  </from>
                  <to>
                    <xdr:col>1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2"/>
  <sheetViews>
    <sheetView workbookViewId="0">
      <selection activeCell="K22" sqref="K22"/>
    </sheetView>
  </sheetViews>
  <sheetFormatPr defaultRowHeight="15" x14ac:dyDescent="0.25"/>
  <cols>
    <col min="1" max="1" width="5.85546875" style="1" customWidth="1"/>
    <col min="2" max="2" width="20.140625" style="1" customWidth="1"/>
    <col min="3" max="3" width="13.5703125" style="1" bestFit="1" customWidth="1"/>
    <col min="4" max="8" width="9.140625" style="1"/>
    <col min="9" max="9" width="24.8554687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3" t="s">
        <v>62</v>
      </c>
    </row>
    <row r="3" spans="2:9" x14ac:dyDescent="0.25">
      <c r="B3" s="85" t="s">
        <v>55</v>
      </c>
      <c r="C3" s="69">
        <v>7.5</v>
      </c>
      <c r="D3" s="8"/>
      <c r="H3" s="34">
        <f>C3*100</f>
        <v>750</v>
      </c>
      <c r="I3" s="101" t="s">
        <v>164</v>
      </c>
    </row>
    <row r="4" spans="2:9" x14ac:dyDescent="0.25">
      <c r="B4" s="85" t="s">
        <v>56</v>
      </c>
      <c r="C4" s="69">
        <v>20</v>
      </c>
      <c r="D4" s="8"/>
      <c r="H4" s="34">
        <f>C4*100</f>
        <v>2000</v>
      </c>
      <c r="I4" s="101" t="s">
        <v>165</v>
      </c>
    </row>
    <row r="5" spans="2:9" x14ac:dyDescent="0.25">
      <c r="B5" s="85" t="s">
        <v>57</v>
      </c>
      <c r="C5" s="69">
        <v>0.25</v>
      </c>
      <c r="D5" s="8"/>
      <c r="H5" s="34">
        <f>C5*100</f>
        <v>25</v>
      </c>
      <c r="I5" s="101" t="s">
        <v>166</v>
      </c>
    </row>
    <row r="6" spans="2:9" x14ac:dyDescent="0.25">
      <c r="C6" s="35"/>
    </row>
    <row r="7" spans="2:9" ht="18.75" customHeight="1" x14ac:dyDescent="0.25">
      <c r="B7" s="85" t="s">
        <v>52</v>
      </c>
      <c r="C7" s="70">
        <f>E7/100</f>
        <v>12.25</v>
      </c>
      <c r="E7" s="1">
        <v>1225</v>
      </c>
      <c r="G7" s="1" t="s">
        <v>59</v>
      </c>
    </row>
    <row r="22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Scroll Bar 1">
              <controlPr defaultSize="0" autoPict="0">
                <anchor moveWithCells="1">
                  <from>
                    <xdr:col>1</xdr:col>
                    <xdr:colOff>723900</xdr:colOff>
                    <xdr:row>6</xdr:row>
                    <xdr:rowOff>38100</xdr:rowOff>
                  </from>
                  <to>
                    <xdr:col>1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2"/>
  <sheetViews>
    <sheetView topLeftCell="A7" workbookViewId="0">
      <selection activeCell="I19" sqref="I19"/>
    </sheetView>
  </sheetViews>
  <sheetFormatPr defaultRowHeight="15" x14ac:dyDescent="0.25"/>
  <cols>
    <col min="1" max="1" width="6" style="1" customWidth="1"/>
    <col min="2" max="2" width="20.7109375" style="1" customWidth="1"/>
    <col min="3" max="3" width="13.5703125" style="1" bestFit="1" customWidth="1"/>
    <col min="4" max="8" width="9.140625" style="1"/>
    <col min="9" max="9" width="27.5703125" style="1" customWidth="1"/>
    <col min="10" max="10" width="6" style="1" customWidth="1"/>
    <col min="11" max="16384" width="9.140625" style="1"/>
  </cols>
  <sheetData>
    <row r="1" spans="2:9" ht="19.5" customHeight="1" x14ac:dyDescent="0.25"/>
    <row r="2" spans="2:9" ht="18.75" x14ac:dyDescent="0.25">
      <c r="B2" s="3" t="s">
        <v>63</v>
      </c>
    </row>
    <row r="3" spans="2:9" x14ac:dyDescent="0.25">
      <c r="B3" s="85" t="s">
        <v>55</v>
      </c>
      <c r="C3" s="71">
        <v>7.4999999999999997E-2</v>
      </c>
      <c r="D3" s="8"/>
      <c r="H3" s="99">
        <f>C3*10000</f>
        <v>750</v>
      </c>
      <c r="I3" s="102" t="s">
        <v>155</v>
      </c>
    </row>
    <row r="4" spans="2:9" x14ac:dyDescent="0.25">
      <c r="B4" s="85" t="s">
        <v>56</v>
      </c>
      <c r="C4" s="71">
        <v>0.2</v>
      </c>
      <c r="D4" s="8"/>
      <c r="H4" s="34">
        <f>C4*10000</f>
        <v>2000</v>
      </c>
      <c r="I4" s="102" t="s">
        <v>157</v>
      </c>
    </row>
    <row r="5" spans="2:9" x14ac:dyDescent="0.25">
      <c r="B5" s="85" t="s">
        <v>57</v>
      </c>
      <c r="C5" s="71">
        <v>2.5000000000000001E-3</v>
      </c>
      <c r="D5" s="8"/>
      <c r="H5" s="34">
        <v>25</v>
      </c>
      <c r="I5" s="102" t="s">
        <v>156</v>
      </c>
    </row>
    <row r="6" spans="2:9" x14ac:dyDescent="0.25">
      <c r="C6" s="34"/>
    </row>
    <row r="7" spans="2:9" ht="18.75" customHeight="1" x14ac:dyDescent="0.25">
      <c r="B7" s="85" t="s">
        <v>64</v>
      </c>
      <c r="C7" s="72">
        <f>E7/10000</f>
        <v>8.2500000000000004E-2</v>
      </c>
      <c r="E7" s="1">
        <v>825</v>
      </c>
      <c r="G7" s="1" t="s">
        <v>59</v>
      </c>
    </row>
    <row r="22" ht="18.7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Scroll Bar 1">
              <controlPr defaultSize="0" autoPict="0">
                <anchor moveWithCells="1">
                  <from>
                    <xdr:col>1</xdr:col>
                    <xdr:colOff>723900</xdr:colOff>
                    <xdr:row>6</xdr:row>
                    <xdr:rowOff>38100</xdr:rowOff>
                  </from>
                  <to>
                    <xdr:col>1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9"/>
  <sheetViews>
    <sheetView workbookViewId="0">
      <selection activeCell="C8" sqref="C8:F9"/>
    </sheetView>
  </sheetViews>
  <sheetFormatPr defaultRowHeight="15" x14ac:dyDescent="0.25"/>
  <cols>
    <col min="1" max="1" width="5.85546875" style="1" customWidth="1"/>
    <col min="2" max="2" width="16.85546875" style="1" customWidth="1"/>
    <col min="3" max="3" width="19.140625" style="1" customWidth="1"/>
    <col min="4" max="4" width="9.85546875" style="1" customWidth="1"/>
    <col min="5" max="5" width="11.7109375" style="1" bestFit="1" customWidth="1"/>
    <col min="6" max="6" width="11.28515625" style="1" customWidth="1"/>
    <col min="7" max="8" width="9.140625" style="1"/>
    <col min="9" max="9" width="11.42578125" style="1" customWidth="1"/>
    <col min="10" max="10" width="15.42578125" style="1" customWidth="1"/>
    <col min="11" max="11" width="5.85546875" style="1" customWidth="1"/>
    <col min="12" max="13" width="9.140625" style="1"/>
    <col min="14" max="14" width="10.7109375" style="1" bestFit="1" customWidth="1"/>
    <col min="15" max="15" width="5.85546875" style="1" customWidth="1"/>
    <col min="16" max="16384" width="9.140625" style="1"/>
  </cols>
  <sheetData>
    <row r="1" spans="2:14" ht="19.5" customHeight="1" x14ac:dyDescent="0.25"/>
    <row r="2" spans="2:14" ht="18.75" x14ac:dyDescent="0.25">
      <c r="B2" s="3" t="s">
        <v>65</v>
      </c>
    </row>
    <row r="3" spans="2:14" ht="23.25" customHeight="1" x14ac:dyDescent="0.25">
      <c r="B3" s="85" t="s">
        <v>0</v>
      </c>
      <c r="C3" s="73">
        <f>E3+C11</f>
        <v>43469</v>
      </c>
      <c r="E3" s="1">
        <v>4</v>
      </c>
      <c r="F3" s="1" t="s">
        <v>19</v>
      </c>
    </row>
    <row r="4" spans="2:14" ht="15.75" x14ac:dyDescent="0.25">
      <c r="E4" s="108" t="s">
        <v>168</v>
      </c>
    </row>
    <row r="6" spans="2:14" x14ac:dyDescent="0.25">
      <c r="B6" s="104"/>
    </row>
    <row r="7" spans="2:14" ht="18.75" x14ac:dyDescent="0.25">
      <c r="B7" s="105"/>
      <c r="C7" s="103">
        <f>C3</f>
        <v>43469</v>
      </c>
      <c r="D7" s="136" t="s">
        <v>66</v>
      </c>
      <c r="E7" s="136"/>
      <c r="F7" s="38">
        <f>C7</f>
        <v>43469</v>
      </c>
    </row>
    <row r="8" spans="2:14" x14ac:dyDescent="0.25">
      <c r="C8" s="137" t="str">
        <f>"Artinya, tanggal "&amp;TEXT(C7,"dd mmmm yyyy")&amp;" adalah hari ke-"&amp;TEXT(F7,"#.###")&amp;" yang diawali dari tanggal 1 Januari 1990"</f>
        <v>Artinya, tanggal 04 Januari 2019 adalah hari ke-43.469 yang diawali dari tanggal 1 Januari 1990</v>
      </c>
      <c r="D8" s="137"/>
      <c r="E8" s="137"/>
      <c r="F8" s="137"/>
    </row>
    <row r="9" spans="2:14" x14ac:dyDescent="0.25">
      <c r="C9" s="137"/>
      <c r="D9" s="137"/>
      <c r="E9" s="137"/>
      <c r="F9" s="137"/>
    </row>
    <row r="11" spans="2:14" x14ac:dyDescent="0.25">
      <c r="B11" s="76" t="s">
        <v>67</v>
      </c>
      <c r="C11" s="106">
        <v>43465</v>
      </c>
      <c r="D11" s="75" t="s">
        <v>1</v>
      </c>
      <c r="N11" s="39"/>
    </row>
    <row r="12" spans="2:14" x14ac:dyDescent="0.25">
      <c r="C12" s="107">
        <f>C11</f>
        <v>43465</v>
      </c>
      <c r="D12" s="5" t="s">
        <v>167</v>
      </c>
      <c r="E12" s="5"/>
      <c r="F12" s="5"/>
      <c r="G12" s="5"/>
      <c r="H12" s="5"/>
      <c r="I12" s="5"/>
      <c r="N12" s="39"/>
    </row>
    <row r="13" spans="2:14" x14ac:dyDescent="0.25">
      <c r="D13" s="5" t="s">
        <v>68</v>
      </c>
      <c r="E13" s="5"/>
      <c r="F13" s="5"/>
      <c r="G13" s="5"/>
      <c r="H13" s="5"/>
      <c r="I13" s="5"/>
    </row>
    <row r="14" spans="2:14" x14ac:dyDescent="0.25">
      <c r="D14" s="5" t="s">
        <v>69</v>
      </c>
      <c r="E14" s="5"/>
      <c r="F14" s="5"/>
      <c r="G14" s="5"/>
      <c r="H14" s="5"/>
      <c r="I14" s="5"/>
    </row>
    <row r="15" spans="2:14" x14ac:dyDescent="0.25">
      <c r="D15" s="14" t="s">
        <v>70</v>
      </c>
      <c r="E15" s="5"/>
      <c r="F15" s="5"/>
      <c r="G15" s="5"/>
      <c r="H15" s="5"/>
      <c r="I15" s="5"/>
    </row>
    <row r="16" spans="2:14" x14ac:dyDescent="0.25">
      <c r="D16" s="74" t="s">
        <v>71</v>
      </c>
      <c r="E16" s="5"/>
      <c r="F16" s="5"/>
      <c r="G16" s="5"/>
      <c r="H16" s="5"/>
      <c r="I16" s="5"/>
    </row>
    <row r="17" spans="4:9" x14ac:dyDescent="0.25">
      <c r="D17" s="74" t="s">
        <v>72</v>
      </c>
      <c r="E17" s="5"/>
      <c r="F17" s="5"/>
      <c r="G17" s="5"/>
      <c r="H17" s="5"/>
      <c r="I17" s="5"/>
    </row>
    <row r="18" spans="4:9" x14ac:dyDescent="0.25">
      <c r="D18" s="5" t="s">
        <v>73</v>
      </c>
      <c r="E18" s="5"/>
      <c r="F18" s="5"/>
      <c r="G18" s="5"/>
      <c r="H18" s="5"/>
      <c r="I18" s="5"/>
    </row>
    <row r="19" spans="4:9" ht="19.5" customHeight="1" x14ac:dyDescent="0.25"/>
  </sheetData>
  <mergeCells count="2">
    <mergeCell ref="D7:E7"/>
    <mergeCell ref="C8:F9"/>
  </mergeCells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Scroll Bar 1">
              <controlPr defaultSize="0" autoPict="0">
                <anchor moveWithCells="1">
                  <from>
                    <xdr:col>1</xdr:col>
                    <xdr:colOff>609600</xdr:colOff>
                    <xdr:row>2</xdr:row>
                    <xdr:rowOff>66675</xdr:rowOff>
                  </from>
                  <to>
                    <xdr:col>1</xdr:col>
                    <xdr:colOff>1066800</xdr:colOff>
                    <xdr:row>2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16"/>
  <sheetViews>
    <sheetView showGridLines="0" workbookViewId="0">
      <selection activeCell="L19" sqref="L19"/>
    </sheetView>
  </sheetViews>
  <sheetFormatPr defaultRowHeight="15" x14ac:dyDescent="0.25"/>
  <cols>
    <col min="1" max="1" width="5.85546875" style="1" customWidth="1"/>
    <col min="2" max="2" width="15.42578125" style="1" customWidth="1"/>
    <col min="3" max="3" width="14.85546875" style="1" customWidth="1"/>
    <col min="4" max="4" width="3.85546875" style="1" customWidth="1"/>
    <col min="5" max="5" width="17.140625" style="1" customWidth="1"/>
    <col min="6" max="6" width="5.7109375" style="1" customWidth="1"/>
    <col min="7" max="7" width="5.42578125" style="1" customWidth="1"/>
    <col min="8" max="8" width="13.7109375" style="1" customWidth="1"/>
    <col min="9" max="9" width="5.85546875" style="1" customWidth="1"/>
    <col min="10" max="16384" width="9.140625" style="1"/>
  </cols>
  <sheetData>
    <row r="2" spans="2:8" ht="18.75" x14ac:dyDescent="0.25">
      <c r="B2" s="3" t="s">
        <v>74</v>
      </c>
    </row>
    <row r="3" spans="2:8" ht="16.5" customHeight="1" x14ac:dyDescent="0.25">
      <c r="B3" s="85" t="s">
        <v>75</v>
      </c>
      <c r="C3" s="78" t="str">
        <f>VLOOKUP(D3,BULAN2,2)</f>
        <v>September</v>
      </c>
      <c r="D3" s="1">
        <v>9</v>
      </c>
      <c r="E3" s="6" t="s">
        <v>53</v>
      </c>
      <c r="G3" s="77">
        <v>1</v>
      </c>
      <c r="H3" s="14" t="s">
        <v>76</v>
      </c>
    </row>
    <row r="4" spans="2:8" ht="16.5" customHeight="1" x14ac:dyDescent="0.25">
      <c r="B4" s="40"/>
      <c r="G4" s="77">
        <v>2</v>
      </c>
      <c r="H4" s="14" t="s">
        <v>77</v>
      </c>
    </row>
    <row r="5" spans="2:8" ht="16.5" customHeight="1" x14ac:dyDescent="0.25">
      <c r="G5" s="77">
        <v>3</v>
      </c>
      <c r="H5" s="14" t="s">
        <v>78</v>
      </c>
    </row>
    <row r="6" spans="2:8" ht="16.5" customHeight="1" x14ac:dyDescent="0.25">
      <c r="C6" s="109" t="s">
        <v>79</v>
      </c>
      <c r="G6" s="77">
        <v>4</v>
      </c>
      <c r="H6" s="14" t="s">
        <v>80</v>
      </c>
    </row>
    <row r="7" spans="2:8" ht="16.5" customHeight="1" x14ac:dyDescent="0.25">
      <c r="G7" s="77">
        <v>5</v>
      </c>
      <c r="H7" s="14" t="s">
        <v>81</v>
      </c>
    </row>
    <row r="8" spans="2:8" ht="16.5" customHeight="1" x14ac:dyDescent="0.25">
      <c r="G8" s="77">
        <v>6</v>
      </c>
      <c r="H8" s="14" t="s">
        <v>82</v>
      </c>
    </row>
    <row r="9" spans="2:8" ht="16.5" customHeight="1" x14ac:dyDescent="0.25">
      <c r="G9" s="77">
        <v>7</v>
      </c>
      <c r="H9" s="14" t="s">
        <v>83</v>
      </c>
    </row>
    <row r="10" spans="2:8" ht="16.5" customHeight="1" x14ac:dyDescent="0.25">
      <c r="G10" s="77">
        <v>8</v>
      </c>
      <c r="H10" s="14" t="s">
        <v>84</v>
      </c>
    </row>
    <row r="11" spans="2:8" ht="16.5" customHeight="1" x14ac:dyDescent="0.25">
      <c r="G11" s="77">
        <v>9</v>
      </c>
      <c r="H11" s="14" t="s">
        <v>85</v>
      </c>
    </row>
    <row r="12" spans="2:8" ht="16.5" customHeight="1" x14ac:dyDescent="0.25">
      <c r="G12" s="77">
        <v>10</v>
      </c>
      <c r="H12" s="14" t="s">
        <v>86</v>
      </c>
    </row>
    <row r="13" spans="2:8" ht="16.5" customHeight="1" x14ac:dyDescent="0.25">
      <c r="G13" s="77">
        <v>11</v>
      </c>
      <c r="H13" s="14" t="s">
        <v>87</v>
      </c>
    </row>
    <row r="14" spans="2:8" ht="16.5" customHeight="1" x14ac:dyDescent="0.25">
      <c r="G14" s="77">
        <v>12</v>
      </c>
      <c r="H14" s="14" t="s">
        <v>88</v>
      </c>
    </row>
    <row r="15" spans="2:8" x14ac:dyDescent="0.25">
      <c r="G15" s="138" t="s">
        <v>89</v>
      </c>
      <c r="H15" s="138"/>
    </row>
    <row r="16" spans="2:8" ht="19.5" customHeight="1" x14ac:dyDescent="0.25"/>
  </sheetData>
  <mergeCells count="1">
    <mergeCell ref="G15:H15"/>
  </mergeCells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Scroll Bar 1">
              <controlPr defaultSize="0" autoPict="0">
                <anchor moveWithCells="1">
                  <from>
                    <xdr:col>1</xdr:col>
                    <xdr:colOff>476250</xdr:colOff>
                    <xdr:row>2</xdr:row>
                    <xdr:rowOff>28575</xdr:rowOff>
                  </from>
                  <to>
                    <xdr:col>1</xdr:col>
                    <xdr:colOff>933450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showGridLines="0" topLeftCell="A2" workbookViewId="0">
      <selection activeCell="N13" sqref="N13"/>
    </sheetView>
  </sheetViews>
  <sheetFormatPr defaultRowHeight="15" x14ac:dyDescent="0.25"/>
  <cols>
    <col min="1" max="1" width="5.85546875" style="1" customWidth="1"/>
    <col min="2" max="2" width="12.5703125" style="1" customWidth="1"/>
    <col min="3" max="3" width="9.140625" style="1"/>
    <col min="4" max="4" width="16.85546875" style="1" customWidth="1"/>
    <col min="5" max="5" width="13.7109375" style="1" customWidth="1"/>
    <col min="6" max="6" width="9.85546875" style="1" customWidth="1"/>
    <col min="7" max="12" width="9.140625" style="1"/>
    <col min="13" max="13" width="5.85546875" style="1" customWidth="1"/>
    <col min="14" max="16384" width="9.140625" style="1"/>
  </cols>
  <sheetData>
    <row r="1" spans="2:4" ht="19.5" customHeight="1" x14ac:dyDescent="0.25"/>
    <row r="2" spans="2:4" ht="18.75" x14ac:dyDescent="0.25">
      <c r="B2" s="3" t="s">
        <v>107</v>
      </c>
    </row>
    <row r="3" spans="2:4" x14ac:dyDescent="0.25">
      <c r="B3" s="7" t="s">
        <v>108</v>
      </c>
    </row>
    <row r="5" spans="2:4" x14ac:dyDescent="0.25">
      <c r="B5" s="1" t="s">
        <v>109</v>
      </c>
      <c r="D5" s="1" t="s">
        <v>111</v>
      </c>
    </row>
    <row r="6" spans="2:4" x14ac:dyDescent="0.25">
      <c r="B6" s="11" t="s">
        <v>76</v>
      </c>
    </row>
    <row r="7" spans="2:4" x14ac:dyDescent="0.25">
      <c r="B7" s="11" t="s">
        <v>77</v>
      </c>
    </row>
    <row r="8" spans="2:4" x14ac:dyDescent="0.25">
      <c r="B8" s="11" t="s">
        <v>78</v>
      </c>
    </row>
    <row r="9" spans="2:4" x14ac:dyDescent="0.25">
      <c r="B9" s="11" t="s">
        <v>80</v>
      </c>
    </row>
    <row r="10" spans="2:4" ht="15" customHeight="1" x14ac:dyDescent="0.25">
      <c r="B10" s="11" t="s">
        <v>81</v>
      </c>
      <c r="D10" s="114" t="s">
        <v>112</v>
      </c>
    </row>
    <row r="11" spans="2:4" x14ac:dyDescent="0.25">
      <c r="B11" s="11" t="s">
        <v>82</v>
      </c>
      <c r="D11" s="114"/>
    </row>
    <row r="12" spans="2:4" x14ac:dyDescent="0.25">
      <c r="B12" s="11" t="s">
        <v>83</v>
      </c>
      <c r="D12" s="114"/>
    </row>
    <row r="13" spans="2:4" x14ac:dyDescent="0.25">
      <c r="B13" s="11" t="s">
        <v>84</v>
      </c>
    </row>
    <row r="14" spans="2:4" x14ac:dyDescent="0.25">
      <c r="B14" s="11" t="s">
        <v>85</v>
      </c>
    </row>
    <row r="15" spans="2:4" x14ac:dyDescent="0.25">
      <c r="B15" s="11" t="s">
        <v>86</v>
      </c>
    </row>
    <row r="16" spans="2:4" x14ac:dyDescent="0.25">
      <c r="B16" s="11" t="s">
        <v>110</v>
      </c>
    </row>
    <row r="17" spans="2:2" x14ac:dyDescent="0.25">
      <c r="B17" s="11" t="s">
        <v>88</v>
      </c>
    </row>
    <row r="21" spans="2:2" ht="19.5" customHeight="1" x14ac:dyDescent="0.25"/>
  </sheetData>
  <mergeCells count="1">
    <mergeCell ref="D10:D12"/>
  </mergeCells>
  <dataValidations count="1">
    <dataValidation type="list" allowBlank="1" showInputMessage="1" showErrorMessage="1" sqref="E5">
      <formula1>BULAN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3"/>
  <sheetViews>
    <sheetView topLeftCell="A7" zoomScaleNormal="100" workbookViewId="0">
      <selection activeCell="N12" sqref="N12"/>
    </sheetView>
  </sheetViews>
  <sheetFormatPr defaultRowHeight="15" x14ac:dyDescent="0.25"/>
  <cols>
    <col min="1" max="1" width="5.85546875" style="1" customWidth="1"/>
    <col min="2" max="2" width="15" style="1" customWidth="1"/>
    <col min="3" max="3" width="13.7109375" style="1" customWidth="1"/>
    <col min="4" max="16" width="9.140625" style="1"/>
    <col min="17" max="17" width="5.85546875" style="1" customWidth="1"/>
    <col min="18" max="16384" width="9.140625" style="1"/>
  </cols>
  <sheetData>
    <row r="1" spans="2:3" ht="19.5" customHeight="1" x14ac:dyDescent="0.25"/>
    <row r="2" spans="2:3" ht="18.75" x14ac:dyDescent="0.25">
      <c r="B2" s="3" t="s">
        <v>107</v>
      </c>
    </row>
    <row r="3" spans="2:3" x14ac:dyDescent="0.25">
      <c r="B3" s="7" t="s">
        <v>115</v>
      </c>
    </row>
    <row r="5" spans="2:3" x14ac:dyDescent="0.25">
      <c r="B5" s="1" t="str">
        <f>"Misal, tanggal yang diisi hanya untuk bulan: "&amp;TEXT(C6,"mmmm yyy")</f>
        <v>Misal, tanggal yang diisi hanya untuk bulan: Oktober 2019</v>
      </c>
    </row>
    <row r="6" spans="2:3" x14ac:dyDescent="0.25">
      <c r="B6" s="80" t="s">
        <v>113</v>
      </c>
      <c r="C6" s="81">
        <v>43739</v>
      </c>
    </row>
    <row r="7" spans="2:3" x14ac:dyDescent="0.25">
      <c r="B7" s="80" t="s">
        <v>114</v>
      </c>
      <c r="C7" s="81">
        <v>43769</v>
      </c>
    </row>
    <row r="9" spans="2:3" x14ac:dyDescent="0.25">
      <c r="B9" s="79" t="s">
        <v>0</v>
      </c>
    </row>
    <row r="10" spans="2:3" x14ac:dyDescent="0.25">
      <c r="B10" s="11"/>
    </row>
    <row r="11" spans="2:3" x14ac:dyDescent="0.25">
      <c r="B11" s="11"/>
    </row>
    <row r="12" spans="2:3" x14ac:dyDescent="0.25">
      <c r="B12" s="11"/>
    </row>
    <row r="13" spans="2:3" x14ac:dyDescent="0.25">
      <c r="B13" s="11"/>
    </row>
    <row r="14" spans="2:3" x14ac:dyDescent="0.25">
      <c r="B14" s="11"/>
    </row>
    <row r="15" spans="2:3" x14ac:dyDescent="0.25">
      <c r="B15" s="11"/>
    </row>
    <row r="16" spans="2:3" x14ac:dyDescent="0.25">
      <c r="B16" s="11"/>
    </row>
    <row r="17" spans="2:2" x14ac:dyDescent="0.25">
      <c r="B17" s="11"/>
    </row>
    <row r="18" spans="2:2" x14ac:dyDescent="0.25">
      <c r="B18" s="11"/>
    </row>
    <row r="19" spans="2:2" x14ac:dyDescent="0.25">
      <c r="B19" s="11"/>
    </row>
    <row r="20" spans="2:2" x14ac:dyDescent="0.25">
      <c r="B20" s="11"/>
    </row>
    <row r="21" spans="2:2" x14ac:dyDescent="0.25">
      <c r="B21" s="11"/>
    </row>
    <row r="22" spans="2:2" x14ac:dyDescent="0.25">
      <c r="B22" s="11"/>
    </row>
    <row r="23" spans="2:2" x14ac:dyDescent="0.25">
      <c r="B23" s="11"/>
    </row>
    <row r="24" spans="2:2" x14ac:dyDescent="0.25">
      <c r="B24" s="11"/>
    </row>
    <row r="33" ht="19.5" customHeight="1" x14ac:dyDescent="0.25"/>
  </sheetData>
  <dataValidations xWindow="87" yWindow="463" count="1">
    <dataValidation type="date" allowBlank="1" showInputMessage="1" showErrorMessage="1" errorTitle="Isian Salah!" error="Maaf salah, silakan isi tanggal transaksi 1 Oktober 2019 s.d. 31 Oktober 2017, terima kasih." promptTitle="Isi Tanggal Transaksi" prompt="Silakan isi tanggal transaksi di bulan Oktober 2019" sqref="B10:B24">
      <formula1>C6</formula1>
      <formula2>C7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42"/>
  <sheetViews>
    <sheetView showGridLines="0" topLeftCell="A8" zoomScaleNormal="100" workbookViewId="0">
      <selection activeCell="D21" sqref="D21"/>
    </sheetView>
  </sheetViews>
  <sheetFormatPr defaultRowHeight="15" x14ac:dyDescent="0.25"/>
  <cols>
    <col min="1" max="1" width="5.85546875" style="1" customWidth="1"/>
    <col min="2" max="2" width="9.140625" style="1"/>
    <col min="3" max="3" width="11.85546875" style="1" customWidth="1"/>
    <col min="4" max="12" width="9.140625" style="1"/>
    <col min="13" max="13" width="5.85546875" style="1" customWidth="1"/>
    <col min="14" max="16384" width="9.140625" style="1"/>
  </cols>
  <sheetData>
    <row r="1" spans="2:15" ht="19.5" customHeight="1" x14ac:dyDescent="0.25"/>
    <row r="2" spans="2:15" ht="18.75" x14ac:dyDescent="0.25">
      <c r="B2" s="3" t="s">
        <v>120</v>
      </c>
    </row>
    <row r="3" spans="2:15" ht="15.75" x14ac:dyDescent="0.25">
      <c r="B3" s="13" t="s">
        <v>2</v>
      </c>
      <c r="O3" s="13" t="s">
        <v>3</v>
      </c>
    </row>
    <row r="4" spans="2:15" x14ac:dyDescent="0.25">
      <c r="B4" s="7" t="s">
        <v>4</v>
      </c>
      <c r="O4" s="1" t="s">
        <v>5</v>
      </c>
    </row>
    <row r="5" spans="2:15" x14ac:dyDescent="0.25">
      <c r="B5" s="2" t="s">
        <v>6</v>
      </c>
      <c r="O5" s="1" t="s">
        <v>7</v>
      </c>
    </row>
    <row r="6" spans="2:15" x14ac:dyDescent="0.25">
      <c r="B6" s="17"/>
      <c r="O6" s="1" t="s">
        <v>8</v>
      </c>
    </row>
    <row r="7" spans="2:15" x14ac:dyDescent="0.25">
      <c r="B7" s="18" t="s">
        <v>1</v>
      </c>
      <c r="O7" s="17" t="s">
        <v>9</v>
      </c>
    </row>
    <row r="8" spans="2:15" x14ac:dyDescent="0.25">
      <c r="B8" s="19" t="s">
        <v>10</v>
      </c>
      <c r="O8" s="17"/>
    </row>
    <row r="9" spans="2:15" x14ac:dyDescent="0.25">
      <c r="B9" s="19" t="s">
        <v>11</v>
      </c>
    </row>
    <row r="10" spans="2:15" x14ac:dyDescent="0.25">
      <c r="B10" s="19" t="s">
        <v>12</v>
      </c>
    </row>
    <row r="11" spans="2:15" ht="15.75" x14ac:dyDescent="0.25">
      <c r="B11" s="19" t="s">
        <v>13</v>
      </c>
      <c r="O11" s="13" t="s">
        <v>14</v>
      </c>
    </row>
    <row r="12" spans="2:15" x14ac:dyDescent="0.25">
      <c r="B12" s="19" t="s">
        <v>15</v>
      </c>
      <c r="O12" s="1" t="s">
        <v>16</v>
      </c>
    </row>
    <row r="13" spans="2:15" x14ac:dyDescent="0.25">
      <c r="O13" s="1" t="s">
        <v>17</v>
      </c>
    </row>
    <row r="14" spans="2:15" x14ac:dyDescent="0.25">
      <c r="B14" s="20" t="s">
        <v>116</v>
      </c>
      <c r="O14" s="21" t="s">
        <v>18</v>
      </c>
    </row>
    <row r="15" spans="2:15" x14ac:dyDescent="0.25">
      <c r="B15" s="22" t="s">
        <v>117</v>
      </c>
      <c r="C15" s="23"/>
      <c r="E15" s="12">
        <v>4</v>
      </c>
      <c r="F15" s="24" t="s">
        <v>19</v>
      </c>
    </row>
    <row r="16" spans="2:15" ht="15.75" x14ac:dyDescent="0.25">
      <c r="B16" s="22" t="s">
        <v>118</v>
      </c>
      <c r="C16" s="23"/>
      <c r="O16" s="13" t="s">
        <v>20</v>
      </c>
    </row>
    <row r="17" spans="2:15" x14ac:dyDescent="0.25">
      <c r="B17" s="22" t="s">
        <v>95</v>
      </c>
      <c r="C17" s="23"/>
      <c r="O17" s="7" t="s">
        <v>21</v>
      </c>
    </row>
    <row r="18" spans="2:15" x14ac:dyDescent="0.25">
      <c r="B18" s="22" t="s">
        <v>98</v>
      </c>
      <c r="C18" s="23"/>
      <c r="O18" s="2" t="s">
        <v>22</v>
      </c>
    </row>
    <row r="19" spans="2:15" x14ac:dyDescent="0.25">
      <c r="B19" s="22" t="s">
        <v>101</v>
      </c>
      <c r="C19" s="23"/>
      <c r="O19" s="7" t="s">
        <v>23</v>
      </c>
    </row>
    <row r="20" spans="2:15" x14ac:dyDescent="0.25">
      <c r="B20" s="115" t="s">
        <v>90</v>
      </c>
      <c r="C20" s="115"/>
      <c r="O20" s="2" t="s">
        <v>24</v>
      </c>
    </row>
    <row r="21" spans="2:15" x14ac:dyDescent="0.25">
      <c r="B21" s="116" t="str">
        <f>VLOOKUP(E15,KOTA,2)</f>
        <v>Semarang</v>
      </c>
      <c r="C21" s="116"/>
      <c r="D21" s="42" t="s">
        <v>121</v>
      </c>
      <c r="O21" s="2"/>
    </row>
    <row r="22" spans="2:15" x14ac:dyDescent="0.25">
      <c r="O22" s="2"/>
    </row>
    <row r="23" spans="2:15" x14ac:dyDescent="0.25">
      <c r="B23" s="41">
        <v>1</v>
      </c>
      <c r="C23" s="15" t="s">
        <v>117</v>
      </c>
      <c r="O23" s="2"/>
    </row>
    <row r="24" spans="2:15" x14ac:dyDescent="0.25">
      <c r="B24" s="41">
        <v>2</v>
      </c>
      <c r="C24" s="15" t="s">
        <v>118</v>
      </c>
    </row>
    <row r="25" spans="2:15" x14ac:dyDescent="0.25">
      <c r="B25" s="41">
        <v>3</v>
      </c>
      <c r="C25" s="15" t="s">
        <v>95</v>
      </c>
      <c r="D25" s="43" t="s">
        <v>119</v>
      </c>
    </row>
    <row r="26" spans="2:15" x14ac:dyDescent="0.25">
      <c r="B26" s="41">
        <v>4</v>
      </c>
      <c r="C26" s="15" t="s">
        <v>98</v>
      </c>
    </row>
    <row r="27" spans="2:15" x14ac:dyDescent="0.25">
      <c r="B27" s="41">
        <v>5</v>
      </c>
      <c r="C27" s="15" t="s">
        <v>101</v>
      </c>
    </row>
    <row r="31" spans="2:15" ht="19.5" customHeight="1" x14ac:dyDescent="0.25"/>
    <row r="42" ht="18" customHeight="1" x14ac:dyDescent="0.25"/>
  </sheetData>
  <mergeCells count="2">
    <mergeCell ref="B20:C20"/>
    <mergeCell ref="B21:C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Option Button 1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180975</xdr:rowOff>
                  </from>
                  <to>
                    <xdr:col>1</xdr:col>
                    <xdr:colOff>476250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1</xdr:col>
                    <xdr:colOff>114300</xdr:colOff>
                    <xdr:row>14</xdr:row>
                    <xdr:rowOff>171450</xdr:rowOff>
                  </from>
                  <to>
                    <xdr:col>1</xdr:col>
                    <xdr:colOff>476250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1</xdr:col>
                    <xdr:colOff>114300</xdr:colOff>
                    <xdr:row>15</xdr:row>
                    <xdr:rowOff>180975</xdr:rowOff>
                  </from>
                  <to>
                    <xdr:col>1</xdr:col>
                    <xdr:colOff>476250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1</xdr:col>
                    <xdr:colOff>114300</xdr:colOff>
                    <xdr:row>16</xdr:row>
                    <xdr:rowOff>180975</xdr:rowOff>
                  </from>
                  <to>
                    <xdr:col>1</xdr:col>
                    <xdr:colOff>476250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Option Button 5">
              <controlPr defaultSize="0" autoFill="0" autoLine="0" autoPict="0">
                <anchor moveWithCells="1">
                  <from>
                    <xdr:col>1</xdr:col>
                    <xdr:colOff>114300</xdr:colOff>
                    <xdr:row>17</xdr:row>
                    <xdr:rowOff>171450</xdr:rowOff>
                  </from>
                  <to>
                    <xdr:col>1</xdr:col>
                    <xdr:colOff>476250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3"/>
  <sheetViews>
    <sheetView topLeftCell="A10" workbookViewId="0">
      <selection activeCell="K16" sqref="K16"/>
    </sheetView>
  </sheetViews>
  <sheetFormatPr defaultRowHeight="15" x14ac:dyDescent="0.25"/>
  <cols>
    <col min="1" max="1" width="5.85546875" style="1" customWidth="1"/>
    <col min="2" max="2" width="5" style="1" customWidth="1"/>
    <col min="3" max="3" width="46.85546875" style="1" customWidth="1"/>
    <col min="4" max="4" width="13" style="1" customWidth="1"/>
    <col min="5" max="5" width="3.140625" style="1" customWidth="1"/>
    <col min="6" max="6" width="8.140625" style="1" customWidth="1"/>
    <col min="7" max="7" width="10.28515625" style="1" customWidth="1"/>
    <col min="8" max="8" width="3.140625" style="1" customWidth="1"/>
    <col min="9" max="9" width="9.140625" style="1"/>
    <col min="10" max="10" width="8.7109375" style="1" customWidth="1"/>
    <col min="11" max="11" width="5.28515625" style="1" customWidth="1"/>
    <col min="12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3" t="s">
        <v>122</v>
      </c>
    </row>
    <row r="3" spans="2:11" x14ac:dyDescent="0.25">
      <c r="B3" s="7" t="s">
        <v>123</v>
      </c>
      <c r="G3"/>
    </row>
    <row r="16" spans="2:11" x14ac:dyDescent="0.25">
      <c r="B16" s="82" t="s">
        <v>37</v>
      </c>
      <c r="C16" s="83" t="s">
        <v>124</v>
      </c>
      <c r="D16" s="82" t="s">
        <v>125</v>
      </c>
      <c r="E16" s="105"/>
      <c r="F16" s="110" t="s">
        <v>169</v>
      </c>
      <c r="I16" s="1" t="s">
        <v>125</v>
      </c>
      <c r="J16" s="112" t="s">
        <v>170</v>
      </c>
      <c r="K16" s="113">
        <v>1</v>
      </c>
    </row>
    <row r="17" spans="2:11" x14ac:dyDescent="0.25">
      <c r="B17" s="119">
        <v>1</v>
      </c>
      <c r="C17" s="122" t="s">
        <v>126</v>
      </c>
      <c r="D17" s="117" t="s">
        <v>129</v>
      </c>
      <c r="E17" s="111"/>
      <c r="F17" s="110">
        <v>2</v>
      </c>
      <c r="G17" s="24" t="s">
        <v>19</v>
      </c>
      <c r="J17" s="112" t="s">
        <v>171</v>
      </c>
      <c r="K17" s="113">
        <v>2</v>
      </c>
    </row>
    <row r="18" spans="2:11" x14ac:dyDescent="0.25">
      <c r="B18" s="120"/>
      <c r="C18" s="123"/>
      <c r="D18" s="118"/>
      <c r="E18" s="111"/>
      <c r="F18" s="110"/>
    </row>
    <row r="19" spans="2:11" x14ac:dyDescent="0.25">
      <c r="B19" s="119">
        <v>2</v>
      </c>
      <c r="C19" s="122" t="s">
        <v>127</v>
      </c>
      <c r="D19" s="117" t="s">
        <v>129</v>
      </c>
      <c r="E19" s="111"/>
      <c r="F19" s="110">
        <v>2</v>
      </c>
      <c r="G19" s="24" t="s">
        <v>19</v>
      </c>
    </row>
    <row r="20" spans="2:11" x14ac:dyDescent="0.25">
      <c r="B20" s="120"/>
      <c r="C20" s="124"/>
      <c r="D20" s="118"/>
      <c r="E20" s="111"/>
      <c r="F20" s="110"/>
    </row>
    <row r="21" spans="2:11" ht="15" customHeight="1" x14ac:dyDescent="0.25">
      <c r="B21" s="119">
        <v>3</v>
      </c>
      <c r="C21" s="123" t="s">
        <v>128</v>
      </c>
      <c r="D21" s="117" t="s">
        <v>129</v>
      </c>
      <c r="E21" s="111"/>
      <c r="F21" s="110">
        <v>2</v>
      </c>
      <c r="G21" s="24" t="s">
        <v>19</v>
      </c>
    </row>
    <row r="22" spans="2:11" ht="15" customHeight="1" x14ac:dyDescent="0.25">
      <c r="B22" s="121"/>
      <c r="C22" s="123"/>
      <c r="D22" s="118"/>
      <c r="E22" s="111"/>
    </row>
    <row r="23" spans="2:11" ht="19.5" customHeight="1" x14ac:dyDescent="0.25"/>
  </sheetData>
  <mergeCells count="9">
    <mergeCell ref="D17:D18"/>
    <mergeCell ref="D19:D20"/>
    <mergeCell ref="D21:D22"/>
    <mergeCell ref="B17:B18"/>
    <mergeCell ref="B19:B20"/>
    <mergeCell ref="B21:B22"/>
    <mergeCell ref="C17:C18"/>
    <mergeCell ref="C19:C20"/>
    <mergeCell ref="C21:C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3" name="Group Box 1">
              <controlPr defaultSize="0" autoFill="0" autoPict="0">
                <anchor moveWithCells="1">
                  <from>
                    <xdr:col>2</xdr:col>
                    <xdr:colOff>3124200</xdr:colOff>
                    <xdr:row>15</xdr:row>
                    <xdr:rowOff>190500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4" name="Group Box 2">
              <controlPr defaultSize="0" autoFill="0" autoPict="0">
                <anchor moveWithCells="1">
                  <from>
                    <xdr:col>2</xdr:col>
                    <xdr:colOff>3124200</xdr:colOff>
                    <xdr:row>18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4" r:id="rId5" name="Group Box 4">
              <controlPr defaultSize="0" autoFill="0" autoPict="0">
                <anchor mov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6" name="Option Button 5">
              <controlPr defaultSize="0" autoFill="0" autoLine="0" autoPict="0">
                <anchor moveWithCells="1">
                  <from>
                    <xdr:col>3</xdr:col>
                    <xdr:colOff>9525</xdr:colOff>
                    <xdr:row>16</xdr:row>
                    <xdr:rowOff>66675</xdr:rowOff>
                  </from>
                  <to>
                    <xdr:col>3</xdr:col>
                    <xdr:colOff>314325</xdr:colOff>
                    <xdr:row>17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7" r:id="rId7" name="Option Button 7">
              <controlPr defaultSize="0" autoFill="0" autoLine="0" autoPict="0">
                <anchor moveWithCells="1">
                  <from>
                    <xdr:col>3</xdr:col>
                    <xdr:colOff>352425</xdr:colOff>
                    <xdr:row>16</xdr:row>
                    <xdr:rowOff>66675</xdr:rowOff>
                  </from>
                  <to>
                    <xdr:col>3</xdr:col>
                    <xdr:colOff>657225</xdr:colOff>
                    <xdr:row>17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8" r:id="rId8" name="Option Button 8">
              <controlPr defaultSize="0" autoFill="0" autoLine="0" autoPict="0">
                <anchor moveWithCells="1">
                  <from>
                    <xdr:col>3</xdr:col>
                    <xdr:colOff>0</xdr:colOff>
                    <xdr:row>18</xdr:row>
                    <xdr:rowOff>57150</xdr:rowOff>
                  </from>
                  <to>
                    <xdr:col>3</xdr:col>
                    <xdr:colOff>304800</xdr:colOff>
                    <xdr:row>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9" r:id="rId9" name="Group Box 9">
              <controlPr defaultSize="0" autoFill="0" autoPict="0">
                <anchor moveWithCells="1">
                  <from>
                    <xdr:col>2</xdr:col>
                    <xdr:colOff>3124200</xdr:colOff>
                    <xdr:row>17</xdr:row>
                    <xdr:rowOff>190500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5" r:id="rId10" name="Group Box 15">
              <controlPr defaultSize="0" autoFill="0" autoPict="0">
                <anchor moveWithCells="1">
                  <from>
                    <xdr:col>2</xdr:col>
                    <xdr:colOff>3124200</xdr:colOff>
                    <xdr:row>19</xdr:row>
                    <xdr:rowOff>190500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6" r:id="rId11" name="Option Button 16">
              <controlPr defaultSize="0" autoFill="0" autoLine="0" autoPict="0">
                <anchor moveWithCells="1">
                  <from>
                    <xdr:col>3</xdr:col>
                    <xdr:colOff>9525</xdr:colOff>
                    <xdr:row>20</xdr:row>
                    <xdr:rowOff>66675</xdr:rowOff>
                  </from>
                  <to>
                    <xdr:col>3</xdr:col>
                    <xdr:colOff>314325</xdr:colOff>
                    <xdr:row>21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7" r:id="rId12" name="Option Button 17">
              <controlPr defaultSize="0" autoFill="0" autoLine="0" autoPict="0">
                <anchor moveWithCells="1">
                  <from>
                    <xdr:col>3</xdr:col>
                    <xdr:colOff>352425</xdr:colOff>
                    <xdr:row>20</xdr:row>
                    <xdr:rowOff>66675</xdr:rowOff>
                  </from>
                  <to>
                    <xdr:col>3</xdr:col>
                    <xdr:colOff>657225</xdr:colOff>
                    <xdr:row>21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8" r:id="rId13" name="Group Box 18">
              <controlPr defaultSize="0" autoFill="0" autoPict="0">
                <anchor moveWithCells="1">
                  <from>
                    <xdr:col>2</xdr:col>
                    <xdr:colOff>3124200</xdr:colOff>
                    <xdr:row>17</xdr:row>
                    <xdr:rowOff>190500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0" r:id="rId14" name="Option Button 20">
              <controlPr defaultSize="0" autoFill="0" autoLine="0" autoPict="0">
                <anchor moveWithCells="1">
                  <from>
                    <xdr:col>3</xdr:col>
                    <xdr:colOff>352425</xdr:colOff>
                    <xdr:row>18</xdr:row>
                    <xdr:rowOff>66675</xdr:rowOff>
                  </from>
                  <to>
                    <xdr:col>3</xdr:col>
                    <xdr:colOff>657225</xdr:colOff>
                    <xdr:row>19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23"/>
  <sheetViews>
    <sheetView workbookViewId="0">
      <selection activeCell="N17" sqref="N17"/>
    </sheetView>
  </sheetViews>
  <sheetFormatPr defaultRowHeight="15" x14ac:dyDescent="0.25"/>
  <cols>
    <col min="1" max="1" width="5.85546875" style="25" customWidth="1"/>
    <col min="2" max="2" width="16.140625" style="25" customWidth="1"/>
    <col min="3" max="3" width="22.42578125" style="25" customWidth="1"/>
    <col min="4" max="4" width="7.42578125" style="25" customWidth="1"/>
    <col min="5" max="7" width="9.140625" style="25"/>
    <col min="8" max="8" width="12.28515625" style="25" customWidth="1"/>
    <col min="9" max="9" width="16.28515625" style="25" customWidth="1"/>
    <col min="10" max="11" width="9.140625" style="25"/>
    <col min="12" max="12" width="5.28515625" style="25" customWidth="1"/>
    <col min="13" max="13" width="6.5703125" style="25" customWidth="1"/>
    <col min="14" max="14" width="28.85546875" style="25" customWidth="1"/>
    <col min="15" max="15" width="5.85546875" style="25" customWidth="1"/>
    <col min="16" max="16384" width="9.140625" style="25"/>
  </cols>
  <sheetData>
    <row r="1" spans="2:14" ht="20.25" customHeight="1" x14ac:dyDescent="0.25"/>
    <row r="2" spans="2:14" ht="18.75" x14ac:dyDescent="0.25">
      <c r="B2" s="3" t="s">
        <v>25</v>
      </c>
    </row>
    <row r="3" spans="2:14" ht="15.75" customHeight="1" x14ac:dyDescent="0.25">
      <c r="B3" s="9" t="s">
        <v>1</v>
      </c>
      <c r="M3" s="44">
        <v>1</v>
      </c>
      <c r="N3" s="45" t="s">
        <v>130</v>
      </c>
    </row>
    <row r="4" spans="2:14" ht="15.75" customHeight="1" x14ac:dyDescent="0.25">
      <c r="B4" s="26" t="s">
        <v>26</v>
      </c>
      <c r="M4" s="44">
        <v>2</v>
      </c>
      <c r="N4" s="45" t="s">
        <v>131</v>
      </c>
    </row>
    <row r="5" spans="2:14" ht="15.75" customHeight="1" x14ac:dyDescent="0.25">
      <c r="B5" s="25" t="s">
        <v>27</v>
      </c>
      <c r="M5" s="44">
        <v>3</v>
      </c>
      <c r="N5" s="45" t="s">
        <v>132</v>
      </c>
    </row>
    <row r="6" spans="2:14" ht="15.75" customHeight="1" x14ac:dyDescent="0.25">
      <c r="B6" s="25" t="s">
        <v>28</v>
      </c>
      <c r="M6" s="44">
        <v>4</v>
      </c>
      <c r="N6" s="45" t="s">
        <v>133</v>
      </c>
    </row>
    <row r="7" spans="2:14" ht="15.75" customHeight="1" x14ac:dyDescent="0.25">
      <c r="B7" s="25" t="s">
        <v>29</v>
      </c>
      <c r="M7" s="44">
        <v>5</v>
      </c>
      <c r="N7" s="45" t="s">
        <v>134</v>
      </c>
    </row>
    <row r="8" spans="2:14" ht="15.75" customHeight="1" x14ac:dyDescent="0.25">
      <c r="B8" s="27" t="s">
        <v>9</v>
      </c>
      <c r="M8" s="44">
        <v>6</v>
      </c>
      <c r="N8" s="45" t="s">
        <v>135</v>
      </c>
    </row>
    <row r="9" spans="2:14" ht="15.75" customHeight="1" x14ac:dyDescent="0.25">
      <c r="B9" s="28"/>
      <c r="M9" s="44">
        <v>7</v>
      </c>
      <c r="N9" s="45" t="s">
        <v>136</v>
      </c>
    </row>
    <row r="10" spans="2:14" ht="15.75" customHeight="1" x14ac:dyDescent="0.25">
      <c r="B10" s="4" t="s">
        <v>30</v>
      </c>
      <c r="C10" s="125" t="s">
        <v>172</v>
      </c>
      <c r="D10" s="125"/>
      <c r="M10" s="44">
        <v>8</v>
      </c>
      <c r="N10" s="45" t="s">
        <v>137</v>
      </c>
    </row>
    <row r="11" spans="2:14" ht="21.75" customHeight="1" x14ac:dyDescent="0.25">
      <c r="B11" s="10" t="s">
        <v>145</v>
      </c>
      <c r="C11" s="29"/>
      <c r="D11" s="29"/>
      <c r="E11" s="30">
        <v>1</v>
      </c>
      <c r="F11" s="31" t="s">
        <v>19</v>
      </c>
      <c r="M11" s="44">
        <v>9</v>
      </c>
      <c r="N11" s="45" t="s">
        <v>138</v>
      </c>
    </row>
    <row r="12" spans="2:14" ht="15.75" customHeight="1" x14ac:dyDescent="0.25">
      <c r="M12" s="44">
        <v>10</v>
      </c>
      <c r="N12" s="45" t="s">
        <v>139</v>
      </c>
    </row>
    <row r="13" spans="2:14" ht="15.75" customHeight="1" x14ac:dyDescent="0.25">
      <c r="B13" s="126" t="str">
        <f>"namaku "&amp;C10&amp;" pilihan PTN: "&amp;VLOOKUP(E11,PTN,2)</f>
        <v>namaku M. Faris Alan Pratama pilihan PTN: Universitas Indonesia</v>
      </c>
      <c r="C13" s="127"/>
      <c r="D13" s="127"/>
      <c r="M13" s="44">
        <v>11</v>
      </c>
      <c r="N13" s="45" t="s">
        <v>140</v>
      </c>
    </row>
    <row r="14" spans="2:14" ht="15.75" customHeight="1" x14ac:dyDescent="0.25">
      <c r="B14" s="127"/>
      <c r="C14" s="127"/>
      <c r="D14" s="127"/>
      <c r="M14" s="44">
        <v>12</v>
      </c>
      <c r="N14" s="45" t="s">
        <v>141</v>
      </c>
    </row>
    <row r="15" spans="2:14" ht="15.75" customHeight="1" x14ac:dyDescent="0.25">
      <c r="B15" s="128" t="s">
        <v>146</v>
      </c>
      <c r="C15" s="129"/>
      <c r="D15" s="129"/>
      <c r="M15" s="44">
        <v>13</v>
      </c>
      <c r="N15" s="45" t="s">
        <v>142</v>
      </c>
    </row>
    <row r="16" spans="2:14" ht="15.75" customHeight="1" x14ac:dyDescent="0.25">
      <c r="B16" s="129"/>
      <c r="C16" s="129"/>
      <c r="D16" s="129"/>
      <c r="M16" s="44">
        <v>14</v>
      </c>
      <c r="N16" s="45" t="s">
        <v>143</v>
      </c>
    </row>
    <row r="17" spans="13:14" ht="15.75" customHeight="1" x14ac:dyDescent="0.25">
      <c r="M17" s="44">
        <v>15</v>
      </c>
      <c r="N17" s="45" t="s">
        <v>144</v>
      </c>
    </row>
    <row r="18" spans="13:14" ht="15.75" customHeight="1" x14ac:dyDescent="0.25"/>
    <row r="19" spans="13:14" ht="15.75" customHeight="1" x14ac:dyDescent="0.25"/>
    <row r="20" spans="13:14" ht="15.75" customHeight="1" x14ac:dyDescent="0.25">
      <c r="M20" s="130" t="s">
        <v>147</v>
      </c>
      <c r="N20" s="130"/>
    </row>
    <row r="21" spans="13:14" ht="16.5" customHeight="1" x14ac:dyDescent="0.25"/>
    <row r="22" spans="13:14" ht="19.5" customHeight="1" x14ac:dyDescent="0.25"/>
    <row r="23" spans="13:14" ht="15.75" customHeight="1" x14ac:dyDescent="0.25"/>
  </sheetData>
  <mergeCells count="4">
    <mergeCell ref="C10:D10"/>
    <mergeCell ref="B13:D14"/>
    <mergeCell ref="B15:D16"/>
    <mergeCell ref="M20:N20"/>
  </mergeCells>
  <conditionalFormatting sqref="M3:M17">
    <cfRule type="cellIs" dxfId="0" priority="1" operator="equal">
      <formula>$E$11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2</xdr:col>
                    <xdr:colOff>57150</xdr:colOff>
                    <xdr:row>10</xdr:row>
                    <xdr:rowOff>19050</xdr:rowOff>
                  </from>
                  <to>
                    <xdr:col>3</xdr:col>
                    <xdr:colOff>419100</xdr:colOff>
                    <xdr:row>10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23"/>
  <sheetViews>
    <sheetView tabSelected="1" topLeftCell="A19" zoomScaleNormal="100" workbookViewId="0">
      <selection activeCell="K19" sqref="K19"/>
    </sheetView>
  </sheetViews>
  <sheetFormatPr defaultRowHeight="15" x14ac:dyDescent="0.25"/>
  <cols>
    <col min="1" max="1" width="5.85546875" style="25" customWidth="1"/>
    <col min="2" max="2" width="16.7109375" style="25" customWidth="1"/>
    <col min="3" max="3" width="29.5703125" style="25" customWidth="1"/>
    <col min="4" max="4" width="9.140625" style="25"/>
    <col min="5" max="5" width="11.140625" style="25" customWidth="1"/>
    <col min="6" max="6" width="14.42578125" style="25" customWidth="1"/>
    <col min="7" max="7" width="9" style="25" customWidth="1"/>
    <col min="8" max="8" width="5.85546875" style="25" customWidth="1"/>
    <col min="9" max="16384" width="9.140625" style="25"/>
  </cols>
  <sheetData>
    <row r="1" spans="2:6" ht="19.5" customHeight="1" x14ac:dyDescent="0.25"/>
    <row r="2" spans="2:6" ht="19.5" customHeight="1" x14ac:dyDescent="0.25">
      <c r="B2" s="3" t="s">
        <v>31</v>
      </c>
    </row>
    <row r="3" spans="2:6" ht="15" customHeight="1" x14ac:dyDescent="0.25">
      <c r="B3" s="9"/>
    </row>
    <row r="4" spans="2:6" ht="15" customHeight="1" x14ac:dyDescent="0.25">
      <c r="B4" s="90" t="s">
        <v>150</v>
      </c>
    </row>
    <row r="5" spans="2:6" ht="19.5" customHeight="1" x14ac:dyDescent="0.25">
      <c r="B5" s="9"/>
    </row>
    <row r="6" spans="2:6" ht="15" customHeight="1" x14ac:dyDescent="0.25">
      <c r="B6" s="9"/>
    </row>
    <row r="7" spans="2:6" ht="15" customHeight="1" x14ac:dyDescent="0.25">
      <c r="B7" s="9"/>
    </row>
    <row r="8" spans="2:6" ht="15" customHeight="1" x14ac:dyDescent="0.25">
      <c r="B8" s="9"/>
    </row>
    <row r="9" spans="2:6" ht="15" customHeight="1" x14ac:dyDescent="0.25">
      <c r="B9" s="9"/>
    </row>
    <row r="10" spans="2:6" ht="15" customHeight="1" x14ac:dyDescent="0.25">
      <c r="B10" s="9"/>
    </row>
    <row r="12" spans="2:6" ht="18" customHeight="1" x14ac:dyDescent="0.25">
      <c r="B12" s="86" t="s">
        <v>30</v>
      </c>
      <c r="C12" s="87" t="s">
        <v>149</v>
      </c>
      <c r="F12" s="28"/>
    </row>
    <row r="13" spans="2:6" ht="18" customHeight="1" x14ac:dyDescent="0.25">
      <c r="B13" s="86" t="s">
        <v>148</v>
      </c>
      <c r="C13" s="88"/>
    </row>
    <row r="14" spans="2:6" ht="18" customHeight="1" x14ac:dyDescent="0.25">
      <c r="C14" s="89"/>
    </row>
    <row r="15" spans="2:6" ht="18" customHeight="1" x14ac:dyDescent="0.25">
      <c r="C15" s="89"/>
    </row>
    <row r="16" spans="2:6" ht="18" customHeight="1" x14ac:dyDescent="0.25">
      <c r="C16" s="89"/>
    </row>
    <row r="17" spans="2:6" ht="18" customHeight="1" x14ac:dyDescent="0.25">
      <c r="C17" s="89"/>
    </row>
    <row r="18" spans="2:6" ht="18" customHeight="1" x14ac:dyDescent="0.25"/>
    <row r="19" spans="2:6" x14ac:dyDescent="0.25">
      <c r="B19" s="32" t="s">
        <v>32</v>
      </c>
      <c r="C19" s="84">
        <v>8</v>
      </c>
    </row>
    <row r="21" spans="2:6" ht="18" customHeight="1" x14ac:dyDescent="0.25">
      <c r="B21" s="131" t="str">
        <f>"namaku "&amp;C12&amp;" alumni dari "&amp;VLOOKUP(C19,PTN,2)</f>
        <v>namaku Jodhi Hermawan alumni dari Universitas Gadjah Mada</v>
      </c>
      <c r="C21" s="132"/>
      <c r="D21" s="133" t="s">
        <v>151</v>
      </c>
      <c r="E21" s="134"/>
      <c r="F21" s="134"/>
    </row>
    <row r="22" spans="2:6" ht="18" customHeight="1" x14ac:dyDescent="0.25">
      <c r="B22" s="132"/>
      <c r="C22" s="132"/>
      <c r="D22" s="135"/>
      <c r="E22" s="134"/>
      <c r="F22" s="134"/>
    </row>
    <row r="23" spans="2:6" ht="19.5" customHeight="1" x14ac:dyDescent="0.25"/>
  </sheetData>
  <mergeCells count="2">
    <mergeCell ref="B21:C22"/>
    <mergeCell ref="D21:F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List Box 1">
              <controlPr defaultSize="0" autoLine="0" autoPict="0">
                <anchor moveWithCells="1">
                  <from>
                    <xdr:col>2</xdr:col>
                    <xdr:colOff>85725</xdr:colOff>
                    <xdr:row>12</xdr:row>
                    <xdr:rowOff>47625</xdr:rowOff>
                  </from>
                  <to>
                    <xdr:col>2</xdr:col>
                    <xdr:colOff>1895475</xdr:colOff>
                    <xdr:row>16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25"/>
  <sheetViews>
    <sheetView topLeftCell="A7" zoomScale="95" zoomScaleNormal="95" workbookViewId="0">
      <selection activeCell="F24" sqref="F24"/>
    </sheetView>
  </sheetViews>
  <sheetFormatPr defaultRowHeight="15" x14ac:dyDescent="0.25"/>
  <cols>
    <col min="1" max="1" width="5.85546875" style="25" customWidth="1"/>
    <col min="2" max="2" width="12.5703125" style="25" customWidth="1"/>
    <col min="3" max="3" width="1.7109375" style="25" customWidth="1"/>
    <col min="4" max="4" width="12.5703125" style="25" customWidth="1"/>
    <col min="5" max="5" width="1.7109375" style="25" customWidth="1"/>
    <col min="6" max="6" width="12.5703125" style="25" customWidth="1"/>
    <col min="7" max="7" width="1.7109375" style="25" customWidth="1"/>
    <col min="8" max="8" width="12.5703125" style="25" customWidth="1"/>
    <col min="9" max="9" width="9.140625" style="25"/>
    <col min="10" max="10" width="4" style="25" customWidth="1"/>
    <col min="11" max="11" width="4.7109375" style="25" customWidth="1"/>
    <col min="12" max="12" width="20.5703125" style="25" customWidth="1"/>
    <col min="13" max="13" width="11.7109375" style="25" customWidth="1"/>
    <col min="14" max="14" width="10.85546875" style="25" customWidth="1"/>
    <col min="15" max="15" width="11.42578125" style="25" customWidth="1"/>
    <col min="16" max="16" width="2.7109375" style="25" customWidth="1"/>
    <col min="17" max="17" width="9.140625" style="25"/>
    <col min="18" max="18" width="12.28515625" style="25" customWidth="1"/>
    <col min="19" max="19" width="5.85546875" style="25" customWidth="1"/>
    <col min="20" max="16384" width="9.140625" style="25"/>
  </cols>
  <sheetData>
    <row r="1" spans="2:18" ht="20.25" customHeight="1" x14ac:dyDescent="0.25"/>
    <row r="2" spans="2:18" ht="19.5" customHeight="1" x14ac:dyDescent="0.25">
      <c r="B2" s="3" t="s">
        <v>33</v>
      </c>
    </row>
    <row r="3" spans="2:18" s="91" customFormat="1" ht="15" customHeight="1" x14ac:dyDescent="0.25"/>
    <row r="4" spans="2:18" s="91" customFormat="1" ht="15" customHeight="1" x14ac:dyDescent="0.25">
      <c r="B4" s="92" t="s">
        <v>152</v>
      </c>
    </row>
    <row r="5" spans="2:18" s="91" customFormat="1" ht="15" customHeight="1" x14ac:dyDescent="0.25"/>
    <row r="6" spans="2:18" s="91" customFormat="1" ht="15" customHeight="1" x14ac:dyDescent="0.25"/>
    <row r="7" spans="2:18" s="91" customFormat="1" ht="15" customHeight="1" x14ac:dyDescent="0.25"/>
    <row r="8" spans="2:18" s="91" customFormat="1" ht="15" customHeight="1" x14ac:dyDescent="0.25"/>
    <row r="9" spans="2:18" s="91" customFormat="1" ht="15" customHeight="1" x14ac:dyDescent="0.25"/>
    <row r="10" spans="2:18" s="91" customFormat="1" ht="15" customHeight="1" x14ac:dyDescent="0.25"/>
    <row r="11" spans="2:18" ht="8.25" customHeight="1" x14ac:dyDescent="0.25"/>
    <row r="12" spans="2:18" ht="23.25" customHeight="1" x14ac:dyDescent="0.25">
      <c r="D12" s="93" t="s">
        <v>34</v>
      </c>
      <c r="F12" s="93" t="s">
        <v>35</v>
      </c>
      <c r="H12" s="93" t="s">
        <v>36</v>
      </c>
      <c r="K12" s="61" t="s">
        <v>91</v>
      </c>
    </row>
    <row r="13" spans="2:18" ht="18" customHeight="1" x14ac:dyDescent="0.25">
      <c r="K13" s="94" t="s">
        <v>37</v>
      </c>
      <c r="L13" s="95" t="s">
        <v>92</v>
      </c>
      <c r="M13" s="95" t="s">
        <v>93</v>
      </c>
      <c r="N13" s="95" t="s">
        <v>94</v>
      </c>
      <c r="O13" s="94" t="s">
        <v>38</v>
      </c>
      <c r="P13" s="6" t="s">
        <v>153</v>
      </c>
    </row>
    <row r="14" spans="2:18" ht="18" customHeight="1" x14ac:dyDescent="0.25">
      <c r="B14" s="25" t="b">
        <v>1</v>
      </c>
      <c r="D14" s="25" t="b">
        <v>0</v>
      </c>
      <c r="F14" s="25" t="b">
        <v>0</v>
      </c>
      <c r="H14" s="25" t="b">
        <v>1</v>
      </c>
      <c r="I14" s="33" t="s">
        <v>19</v>
      </c>
      <c r="K14" s="47">
        <v>1</v>
      </c>
      <c r="L14" s="48" t="s">
        <v>95</v>
      </c>
      <c r="M14" s="49">
        <v>35</v>
      </c>
      <c r="N14" s="50">
        <v>95000</v>
      </c>
      <c r="O14" s="64">
        <f>IF(Q14=TRUE,M14*N14,0)</f>
        <v>3325000</v>
      </c>
      <c r="P14" s="46"/>
      <c r="Q14" s="25" t="b">
        <v>1</v>
      </c>
      <c r="R14" s="62" t="s">
        <v>19</v>
      </c>
    </row>
    <row r="15" spans="2:18" ht="16.5" customHeight="1" x14ac:dyDescent="0.25">
      <c r="K15" s="51">
        <v>2</v>
      </c>
      <c r="L15" s="52" t="s">
        <v>96</v>
      </c>
      <c r="M15" s="53">
        <v>75</v>
      </c>
      <c r="N15" s="54">
        <v>115000</v>
      </c>
      <c r="O15" s="55">
        <f t="shared" ref="O15:O23" si="0">IF(Q15=TRUE,M15*N15,0)</f>
        <v>0</v>
      </c>
      <c r="P15" s="46"/>
      <c r="Q15" s="25" t="b">
        <v>0</v>
      </c>
      <c r="R15" s="62" t="s">
        <v>19</v>
      </c>
    </row>
    <row r="16" spans="2:18" ht="16.5" customHeight="1" x14ac:dyDescent="0.25">
      <c r="K16" s="51">
        <v>3</v>
      </c>
      <c r="L16" s="52" t="s">
        <v>97</v>
      </c>
      <c r="M16" s="53">
        <v>23</v>
      </c>
      <c r="N16" s="54">
        <v>175000</v>
      </c>
      <c r="O16" s="55">
        <f t="shared" si="0"/>
        <v>4025000</v>
      </c>
      <c r="P16" s="46"/>
      <c r="Q16" s="25" t="b">
        <v>1</v>
      </c>
      <c r="R16" s="62" t="s">
        <v>19</v>
      </c>
    </row>
    <row r="17" spans="11:18" ht="16.5" customHeight="1" x14ac:dyDescent="0.25">
      <c r="K17" s="51">
        <v>4</v>
      </c>
      <c r="L17" s="52" t="s">
        <v>100</v>
      </c>
      <c r="M17" s="53">
        <v>25</v>
      </c>
      <c r="N17" s="54">
        <v>200000</v>
      </c>
      <c r="O17" s="55">
        <f t="shared" si="0"/>
        <v>0</v>
      </c>
      <c r="P17" s="46"/>
      <c r="Q17" s="25" t="b">
        <v>0</v>
      </c>
      <c r="R17" s="62" t="s">
        <v>19</v>
      </c>
    </row>
    <row r="18" spans="11:18" ht="16.5" customHeight="1" x14ac:dyDescent="0.25">
      <c r="K18" s="51">
        <v>5</v>
      </c>
      <c r="L18" s="52" t="s">
        <v>98</v>
      </c>
      <c r="M18" s="53">
        <v>25</v>
      </c>
      <c r="N18" s="54">
        <v>250000</v>
      </c>
      <c r="O18" s="55">
        <f t="shared" si="0"/>
        <v>6250000</v>
      </c>
      <c r="P18" s="46"/>
      <c r="Q18" s="25" t="b">
        <v>1</v>
      </c>
      <c r="R18" s="62" t="s">
        <v>19</v>
      </c>
    </row>
    <row r="19" spans="11:18" ht="16.5" customHeight="1" x14ac:dyDescent="0.25">
      <c r="K19" s="51">
        <v>6</v>
      </c>
      <c r="L19" s="52" t="s">
        <v>101</v>
      </c>
      <c r="M19" s="53">
        <v>27</v>
      </c>
      <c r="N19" s="54">
        <v>400000</v>
      </c>
      <c r="O19" s="55">
        <f t="shared" si="0"/>
        <v>10800000</v>
      </c>
      <c r="P19" s="46"/>
      <c r="Q19" s="25" t="b">
        <v>1</v>
      </c>
      <c r="R19" s="62" t="s">
        <v>19</v>
      </c>
    </row>
    <row r="20" spans="11:18" ht="16.5" customHeight="1" x14ac:dyDescent="0.25">
      <c r="K20" s="51">
        <v>7</v>
      </c>
      <c r="L20" s="52" t="s">
        <v>99</v>
      </c>
      <c r="M20" s="53">
        <v>33</v>
      </c>
      <c r="N20" s="54">
        <v>210000</v>
      </c>
      <c r="O20" s="55">
        <f t="shared" si="0"/>
        <v>6930000</v>
      </c>
      <c r="P20" s="46"/>
      <c r="Q20" s="25" t="b">
        <v>1</v>
      </c>
      <c r="R20" s="62" t="s">
        <v>19</v>
      </c>
    </row>
    <row r="21" spans="11:18" ht="16.5" customHeight="1" x14ac:dyDescent="0.25">
      <c r="K21" s="51">
        <v>8</v>
      </c>
      <c r="L21" s="52" t="s">
        <v>102</v>
      </c>
      <c r="M21" s="53">
        <v>80</v>
      </c>
      <c r="N21" s="54">
        <v>250000</v>
      </c>
      <c r="O21" s="55">
        <f t="shared" si="0"/>
        <v>20000000</v>
      </c>
      <c r="P21" s="46"/>
      <c r="Q21" s="25" t="b">
        <v>1</v>
      </c>
      <c r="R21" s="62" t="s">
        <v>19</v>
      </c>
    </row>
    <row r="22" spans="11:18" ht="16.5" customHeight="1" x14ac:dyDescent="0.25">
      <c r="K22" s="51">
        <v>9</v>
      </c>
      <c r="L22" s="52" t="s">
        <v>103</v>
      </c>
      <c r="M22" s="53">
        <v>65</v>
      </c>
      <c r="N22" s="54">
        <v>275000</v>
      </c>
      <c r="O22" s="55">
        <f t="shared" si="0"/>
        <v>17875000</v>
      </c>
      <c r="P22" s="46"/>
      <c r="Q22" s="25" t="b">
        <v>1</v>
      </c>
      <c r="R22" s="62" t="s">
        <v>19</v>
      </c>
    </row>
    <row r="23" spans="11:18" ht="16.5" customHeight="1" x14ac:dyDescent="0.25">
      <c r="K23" s="56">
        <v>10</v>
      </c>
      <c r="L23" s="57" t="s">
        <v>104</v>
      </c>
      <c r="M23" s="58">
        <v>50</v>
      </c>
      <c r="N23" s="59">
        <v>350000</v>
      </c>
      <c r="O23" s="60">
        <f t="shared" si="0"/>
        <v>0</v>
      </c>
      <c r="P23" s="46"/>
      <c r="Q23" s="25" t="b">
        <v>0</v>
      </c>
      <c r="R23" s="62" t="s">
        <v>19</v>
      </c>
    </row>
    <row r="24" spans="11:18" ht="16.5" customHeight="1" x14ac:dyDescent="0.25">
      <c r="K24" s="96"/>
      <c r="L24" s="96"/>
      <c r="M24" s="97"/>
      <c r="N24" s="97"/>
      <c r="O24" s="63">
        <f>SUM(O14:O23)</f>
        <v>69205000</v>
      </c>
      <c r="P24" s="46"/>
    </row>
    <row r="25" spans="11:18" ht="20.25" customHeight="1" x14ac:dyDescent="0.25"/>
  </sheetData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</xdr:col>
                    <xdr:colOff>28575</xdr:colOff>
                    <xdr:row>11</xdr:row>
                    <xdr:rowOff>38100</xdr:rowOff>
                  </from>
                  <to>
                    <xdr:col>1</xdr:col>
                    <xdr:colOff>809625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3</xdr:col>
                    <xdr:colOff>57150</xdr:colOff>
                    <xdr:row>11</xdr:row>
                    <xdr:rowOff>38100</xdr:rowOff>
                  </from>
                  <to>
                    <xdr:col>3</xdr:col>
                    <xdr:colOff>361950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5</xdr:col>
                    <xdr:colOff>57150</xdr:colOff>
                    <xdr:row>11</xdr:row>
                    <xdr:rowOff>38100</xdr:rowOff>
                  </from>
                  <to>
                    <xdr:col>5</xdr:col>
                    <xdr:colOff>361950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11</xdr:row>
                    <xdr:rowOff>38100</xdr:rowOff>
                  </from>
                  <to>
                    <xdr:col>7</xdr:col>
                    <xdr:colOff>361950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11</xdr:col>
                    <xdr:colOff>47625</xdr:colOff>
                    <xdr:row>13</xdr:row>
                    <xdr:rowOff>0</xdr:rowOff>
                  </from>
                  <to>
                    <xdr:col>11</xdr:col>
                    <xdr:colOff>352425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11</xdr:col>
                    <xdr:colOff>47625</xdr:colOff>
                    <xdr:row>14</xdr:row>
                    <xdr:rowOff>0</xdr:rowOff>
                  </from>
                  <to>
                    <xdr:col>11</xdr:col>
                    <xdr:colOff>352425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11</xdr:col>
                    <xdr:colOff>47625</xdr:colOff>
                    <xdr:row>15</xdr:row>
                    <xdr:rowOff>0</xdr:rowOff>
                  </from>
                  <to>
                    <xdr:col>11</xdr:col>
                    <xdr:colOff>352425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11</xdr:col>
                    <xdr:colOff>47625</xdr:colOff>
                    <xdr:row>16</xdr:row>
                    <xdr:rowOff>0</xdr:rowOff>
                  </from>
                  <to>
                    <xdr:col>11</xdr:col>
                    <xdr:colOff>352425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11</xdr:col>
                    <xdr:colOff>47625</xdr:colOff>
                    <xdr:row>17</xdr:row>
                    <xdr:rowOff>0</xdr:rowOff>
                  </from>
                  <to>
                    <xdr:col>11</xdr:col>
                    <xdr:colOff>352425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11</xdr:col>
                    <xdr:colOff>47625</xdr:colOff>
                    <xdr:row>18</xdr:row>
                    <xdr:rowOff>0</xdr:rowOff>
                  </from>
                  <to>
                    <xdr:col>11</xdr:col>
                    <xdr:colOff>352425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11</xdr:col>
                    <xdr:colOff>47625</xdr:colOff>
                    <xdr:row>19</xdr:row>
                    <xdr:rowOff>0</xdr:rowOff>
                  </from>
                  <to>
                    <xdr:col>11</xdr:col>
                    <xdr:colOff>352425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11</xdr:col>
                    <xdr:colOff>47625</xdr:colOff>
                    <xdr:row>20</xdr:row>
                    <xdr:rowOff>0</xdr:rowOff>
                  </from>
                  <to>
                    <xdr:col>11</xdr:col>
                    <xdr:colOff>352425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11</xdr:col>
                    <xdr:colOff>47625</xdr:colOff>
                    <xdr:row>21</xdr:row>
                    <xdr:rowOff>0</xdr:rowOff>
                  </from>
                  <to>
                    <xdr:col>11</xdr:col>
                    <xdr:colOff>352425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11</xdr:col>
                    <xdr:colOff>47625</xdr:colOff>
                    <xdr:row>22</xdr:row>
                    <xdr:rowOff>0</xdr:rowOff>
                  </from>
                  <to>
                    <xdr:col>11</xdr:col>
                    <xdr:colOff>352425</xdr:colOff>
                    <xdr:row>23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5"/>
  <sheetViews>
    <sheetView topLeftCell="A10" workbookViewId="0">
      <selection activeCell="O5" sqref="O5"/>
    </sheetView>
  </sheetViews>
  <sheetFormatPr defaultRowHeight="15" x14ac:dyDescent="0.25"/>
  <cols>
    <col min="1" max="1" width="5.85546875" style="1" customWidth="1"/>
    <col min="2" max="14" width="9.140625" style="1"/>
    <col min="15" max="15" width="10.5703125" style="1" customWidth="1"/>
    <col min="16" max="16" width="5.85546875" style="1" customWidth="1"/>
    <col min="17" max="16384" width="9.140625" style="1"/>
  </cols>
  <sheetData>
    <row r="1" spans="2:7" ht="19.5" customHeight="1" x14ac:dyDescent="0.25"/>
    <row r="2" spans="2:7" ht="18.75" x14ac:dyDescent="0.25">
      <c r="B2" s="3" t="s">
        <v>39</v>
      </c>
    </row>
    <row r="3" spans="2:7" ht="15.75" x14ac:dyDescent="0.25">
      <c r="G3" s="13" t="s">
        <v>40</v>
      </c>
    </row>
    <row r="4" spans="2:7" x14ac:dyDescent="0.25">
      <c r="G4" s="1" t="s">
        <v>5</v>
      </c>
    </row>
    <row r="5" spans="2:7" x14ac:dyDescent="0.25">
      <c r="G5" s="1" t="s">
        <v>7</v>
      </c>
    </row>
    <row r="6" spans="2:7" x14ac:dyDescent="0.25">
      <c r="G6" s="1" t="s">
        <v>8</v>
      </c>
    </row>
    <row r="7" spans="2:7" x14ac:dyDescent="0.25">
      <c r="G7" s="16" t="s">
        <v>41</v>
      </c>
    </row>
    <row r="8" spans="2:7" x14ac:dyDescent="0.25">
      <c r="G8" s="16" t="s">
        <v>42</v>
      </c>
    </row>
    <row r="11" spans="2:7" ht="15.75" x14ac:dyDescent="0.25">
      <c r="G11" s="13" t="s">
        <v>43</v>
      </c>
    </row>
    <row r="12" spans="2:7" x14ac:dyDescent="0.25">
      <c r="G12" s="1" t="s">
        <v>44</v>
      </c>
    </row>
    <row r="13" spans="2:7" x14ac:dyDescent="0.25">
      <c r="G13" s="1" t="s">
        <v>17</v>
      </c>
    </row>
    <row r="14" spans="2:7" x14ac:dyDescent="0.25">
      <c r="G14" s="21" t="s">
        <v>18</v>
      </c>
    </row>
    <row r="16" spans="2:7" ht="15.75" x14ac:dyDescent="0.25">
      <c r="G16" s="13" t="s">
        <v>45</v>
      </c>
    </row>
    <row r="17" spans="7:7" x14ac:dyDescent="0.25">
      <c r="G17" s="7" t="s">
        <v>46</v>
      </c>
    </row>
    <row r="18" spans="7:7" x14ac:dyDescent="0.25">
      <c r="G18" s="2" t="s">
        <v>47</v>
      </c>
    </row>
    <row r="19" spans="7:7" x14ac:dyDescent="0.25">
      <c r="G19" s="7" t="s">
        <v>48</v>
      </c>
    </row>
    <row r="20" spans="7:7" x14ac:dyDescent="0.25">
      <c r="G20" s="2" t="s">
        <v>24</v>
      </c>
    </row>
    <row r="22" spans="7:7" ht="15.75" x14ac:dyDescent="0.25">
      <c r="G22" s="13" t="s">
        <v>49</v>
      </c>
    </row>
    <row r="23" spans="7:7" x14ac:dyDescent="0.25">
      <c r="G23" s="1" t="s">
        <v>50</v>
      </c>
    </row>
    <row r="24" spans="7:7" x14ac:dyDescent="0.25">
      <c r="G24" s="1" t="s">
        <v>51</v>
      </c>
    </row>
    <row r="25" spans="7:7" ht="19.5" customHeight="1" x14ac:dyDescent="0.25"/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10</xdr:col>
                    <xdr:colOff>495300</xdr:colOff>
                    <xdr:row>6</xdr:row>
                    <xdr:rowOff>38100</xdr:rowOff>
                  </from>
                  <to>
                    <xdr:col>11</xdr:col>
                    <xdr:colOff>342900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croll Bar 2">
              <controlPr defaultSize="0" autoPict="0">
                <anchor moveWithCells="1">
                  <from>
                    <xdr:col>10</xdr:col>
                    <xdr:colOff>152400</xdr:colOff>
                    <xdr:row>7</xdr:row>
                    <xdr:rowOff>47625</xdr:rowOff>
                  </from>
                  <to>
                    <xdr:col>10</xdr:col>
                    <xdr:colOff>304800</xdr:colOff>
                    <xdr:row>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Scroll Bar 3">
              <controlPr defaultSize="0" autoPict="0">
                <anchor moveWithCells="1">
                  <from>
                    <xdr:col>1</xdr:col>
                    <xdr:colOff>142875</xdr:colOff>
                    <xdr:row>15</xdr:row>
                    <xdr:rowOff>161925</xdr:rowOff>
                  </from>
                  <to>
                    <xdr:col>1</xdr:col>
                    <xdr:colOff>381000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Scroll Bar 4">
              <controlPr defaultSize="0" autoPict="0">
                <anchor moveWithCells="1">
                  <from>
                    <xdr:col>1</xdr:col>
                    <xdr:colOff>600075</xdr:colOff>
                    <xdr:row>15</xdr:row>
                    <xdr:rowOff>180975</xdr:rowOff>
                  </from>
                  <to>
                    <xdr:col>2</xdr:col>
                    <xdr:colOff>142875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Scroll Bar 5">
              <controlPr defaultSize="0" autoPict="0">
                <anchor moveWithCells="1">
                  <from>
                    <xdr:col>2</xdr:col>
                    <xdr:colOff>361950</xdr:colOff>
                    <xdr:row>16</xdr:row>
                    <xdr:rowOff>38100</xdr:rowOff>
                  </from>
                  <to>
                    <xdr:col>4</xdr:col>
                    <xdr:colOff>200025</xdr:colOff>
                    <xdr:row>18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4</vt:i4>
      </vt:variant>
    </vt:vector>
  </HeadingPairs>
  <TitlesOfParts>
    <vt:vector size="20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  <vt:lpstr>KASUS16</vt:lpstr>
      <vt:lpstr>BULAN</vt:lpstr>
      <vt:lpstr>BULAN2</vt:lpstr>
      <vt:lpstr>KOTA</vt:lpstr>
      <vt:lpstr>PTN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2014-10-18T20:27:48Z</dcterms:created>
  <dcterms:modified xsi:type="dcterms:W3CDTF">2018-05-10T21:27:43Z</dcterms:modified>
</cp:coreProperties>
</file>